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9440" windowHeight="11730"/>
  </bookViews>
  <sheets>
    <sheet name="Concentrado aplicación REG " sheetId="1" r:id="rId1"/>
  </sheets>
  <definedNames>
    <definedName name="_xlnm.Print_Area" localSheetId="0">'Concentrado aplicación REG '!$A$1:$Q$103</definedName>
  </definedNames>
  <calcPr calcId="125725"/>
</workbook>
</file>

<file path=xl/calcChain.xml><?xml version="1.0" encoding="utf-8"?>
<calcChain xmlns="http://schemas.openxmlformats.org/spreadsheetml/2006/main">
  <c r="N37" i="1"/>
  <c r="Q37" s="1"/>
  <c r="O37"/>
  <c r="P37"/>
  <c r="I98"/>
  <c r="J98"/>
  <c r="K96"/>
  <c r="K97"/>
  <c r="K95"/>
  <c r="H98"/>
  <c r="I91"/>
  <c r="J91"/>
  <c r="H91"/>
  <c r="K87"/>
  <c r="K88"/>
  <c r="K89"/>
  <c r="K90"/>
  <c r="K86"/>
  <c r="O89"/>
  <c r="P89"/>
  <c r="N89"/>
  <c r="Q85"/>
  <c r="Q86"/>
  <c r="Q87"/>
  <c r="Q88"/>
  <c r="Q84"/>
  <c r="Q79"/>
  <c r="O80"/>
  <c r="P80"/>
  <c r="N80"/>
  <c r="I82"/>
  <c r="J82"/>
  <c r="H82"/>
  <c r="K80"/>
  <c r="K81"/>
  <c r="K79"/>
  <c r="C85"/>
  <c r="D85"/>
  <c r="B85"/>
  <c r="E80"/>
  <c r="E81"/>
  <c r="E82"/>
  <c r="E83"/>
  <c r="E84"/>
  <c r="E79"/>
  <c r="O70"/>
  <c r="P70"/>
  <c r="N70"/>
  <c r="Q68"/>
  <c r="Q69"/>
  <c r="Q67"/>
  <c r="I70"/>
  <c r="J70"/>
  <c r="H70"/>
  <c r="K68"/>
  <c r="K69"/>
  <c r="K67"/>
  <c r="O63"/>
  <c r="P63"/>
  <c r="N63"/>
  <c r="Q63" s="1"/>
  <c r="Q62"/>
  <c r="I63"/>
  <c r="J63"/>
  <c r="H63"/>
  <c r="K63" s="1"/>
  <c r="K62"/>
  <c r="C68"/>
  <c r="D68"/>
  <c r="B68"/>
  <c r="E63"/>
  <c r="E64"/>
  <c r="E65"/>
  <c r="E66"/>
  <c r="E67"/>
  <c r="E62"/>
  <c r="C56"/>
  <c r="D56"/>
  <c r="B56"/>
  <c r="E56" s="1"/>
  <c r="E55"/>
  <c r="E50"/>
  <c r="O53"/>
  <c r="P53"/>
  <c r="N53"/>
  <c r="Q52"/>
  <c r="Q51"/>
  <c r="I52"/>
  <c r="J52"/>
  <c r="H52"/>
  <c r="K50"/>
  <c r="K51"/>
  <c r="K49"/>
  <c r="C51"/>
  <c r="D51"/>
  <c r="B51"/>
  <c r="E51" s="1"/>
  <c r="O47"/>
  <c r="P47"/>
  <c r="N47"/>
  <c r="Q45"/>
  <c r="Q46"/>
  <c r="Q44"/>
  <c r="I45"/>
  <c r="J45"/>
  <c r="H45"/>
  <c r="K45" s="1"/>
  <c r="K44"/>
  <c r="C46"/>
  <c r="D46"/>
  <c r="B46"/>
  <c r="E45"/>
  <c r="E44"/>
  <c r="C98"/>
  <c r="D98"/>
  <c r="B98"/>
  <c r="O30"/>
  <c r="P30"/>
  <c r="N30"/>
  <c r="I32"/>
  <c r="J32"/>
  <c r="H32"/>
  <c r="C34"/>
  <c r="D34"/>
  <c r="B34"/>
  <c r="Q35"/>
  <c r="Q36"/>
  <c r="Q34"/>
  <c r="E93"/>
  <c r="E94"/>
  <c r="E95"/>
  <c r="E96"/>
  <c r="E97"/>
  <c r="E92"/>
  <c r="Q28"/>
  <c r="Q29"/>
  <c r="Q27"/>
  <c r="K28"/>
  <c r="K29"/>
  <c r="K30"/>
  <c r="K31"/>
  <c r="K27"/>
  <c r="E28"/>
  <c r="E29"/>
  <c r="E30"/>
  <c r="E31"/>
  <c r="E32"/>
  <c r="E33"/>
  <c r="E27"/>
  <c r="I19"/>
  <c r="J19"/>
  <c r="H19"/>
  <c r="K18"/>
  <c r="K17"/>
  <c r="D21"/>
  <c r="C21"/>
  <c r="B21"/>
  <c r="E17"/>
  <c r="E18"/>
  <c r="E19"/>
  <c r="E20"/>
  <c r="E16"/>
  <c r="P12"/>
  <c r="O12"/>
  <c r="N12"/>
  <c r="Q10"/>
  <c r="Q11"/>
  <c r="Q9"/>
  <c r="J13"/>
  <c r="I13"/>
  <c r="H13"/>
  <c r="K10"/>
  <c r="K11"/>
  <c r="K12"/>
  <c r="K9"/>
  <c r="D12"/>
  <c r="P16" s="1"/>
  <c r="C12"/>
  <c r="B12"/>
  <c r="E10"/>
  <c r="E11"/>
  <c r="E9"/>
  <c r="O16" l="1"/>
  <c r="K98"/>
  <c r="Q80"/>
  <c r="P94"/>
  <c r="N94"/>
  <c r="O94"/>
  <c r="I73"/>
  <c r="J73"/>
  <c r="H73"/>
  <c r="K73" s="1"/>
  <c r="H55"/>
  <c r="I55"/>
  <c r="J55"/>
  <c r="K13"/>
  <c r="Q94" l="1"/>
  <c r="K55"/>
  <c r="E12"/>
  <c r="Q12"/>
  <c r="E21"/>
  <c r="N16"/>
  <c r="Q16" s="1"/>
  <c r="K19"/>
  <c r="E34"/>
  <c r="K32"/>
  <c r="Q30"/>
  <c r="E98"/>
  <c r="E46"/>
  <c r="Q47"/>
  <c r="K52"/>
  <c r="Q53"/>
  <c r="E68"/>
  <c r="K70"/>
  <c r="Q70"/>
  <c r="E85"/>
  <c r="K82"/>
  <c r="Q89"/>
  <c r="K91"/>
  <c r="K102" l="1"/>
</calcChain>
</file>

<file path=xl/sharedStrings.xml><?xml version="1.0" encoding="utf-8"?>
<sst xmlns="http://schemas.openxmlformats.org/spreadsheetml/2006/main" count="327" uniqueCount="116">
  <si>
    <t>REGION LOS ALTOS</t>
  </si>
  <si>
    <t>ARANDAS</t>
  </si>
  <si>
    <t>LAGOS DE MORENO</t>
  </si>
  <si>
    <t>SAN JUAN DE LOS LAGOS</t>
  </si>
  <si>
    <t xml:space="preserve">SEDE </t>
  </si>
  <si>
    <t>CITADOS</t>
  </si>
  <si>
    <t>PRESENTES</t>
  </si>
  <si>
    <t>AUSENTES</t>
  </si>
  <si>
    <t>% ASISTENCIA</t>
  </si>
  <si>
    <t>SAN IGNACIO CERRO GORDO</t>
  </si>
  <si>
    <t>SAN DIEGO ALEJANDRIA</t>
  </si>
  <si>
    <t>JALOSTOTITLAN</t>
  </si>
  <si>
    <t>JESUS MARIA</t>
  </si>
  <si>
    <t>UNION DE SAN ANTONIO</t>
  </si>
  <si>
    <t>SAN MIGUEL EL ALTO</t>
  </si>
  <si>
    <t>SUBTOTAL</t>
  </si>
  <si>
    <t>VILLA HIDALGO</t>
  </si>
  <si>
    <t>TEPATITLAN</t>
  </si>
  <si>
    <t>ZAPOTLANEJO</t>
  </si>
  <si>
    <t>TOTAL REGION LOS ALTOS</t>
  </si>
  <si>
    <t>ACATIC</t>
  </si>
  <si>
    <t>SAN JULIAN</t>
  </si>
  <si>
    <t>MATATLAN</t>
  </si>
  <si>
    <t>YAHUALICA</t>
  </si>
  <si>
    <t>VALLE DE GUADALUPE</t>
  </si>
  <si>
    <t>REGION COSTA SUR</t>
  </si>
  <si>
    <t>AUTLAN</t>
  </si>
  <si>
    <t>CASIMIRO CASTILLO</t>
  </si>
  <si>
    <t>CIHUATLAN</t>
  </si>
  <si>
    <t>AYUTLA</t>
  </si>
  <si>
    <t>CUAUTITLAN</t>
  </si>
  <si>
    <t>SAN PATRICIO MELAQUE</t>
  </si>
  <si>
    <t>EL GRULLO</t>
  </si>
  <si>
    <t>HERMENEGILDO GALEANA</t>
  </si>
  <si>
    <t>MIGUEL HIDALGO</t>
  </si>
  <si>
    <t>TENAMAXTLAN</t>
  </si>
  <si>
    <t>LA HUERTA</t>
  </si>
  <si>
    <t>EJUTLA</t>
  </si>
  <si>
    <t>VILLA PURIFICACION</t>
  </si>
  <si>
    <t>EL LIMON</t>
  </si>
  <si>
    <t>REGION COSTA</t>
  </si>
  <si>
    <t>TONAYA</t>
  </si>
  <si>
    <t>PUERTO VALLARTA</t>
  </si>
  <si>
    <t>TOTAL REGION COSTA SUR</t>
  </si>
  <si>
    <t>PTO. VALLARTA</t>
  </si>
  <si>
    <t>TECOLOTLAN</t>
  </si>
  <si>
    <t>PINO SUAREZ</t>
  </si>
  <si>
    <t>IXTAPA</t>
  </si>
  <si>
    <t>EL TUITO</t>
  </si>
  <si>
    <t>JUCHITLAN</t>
  </si>
  <si>
    <t>TOMATLAN</t>
  </si>
  <si>
    <t>UNION DE TULA</t>
  </si>
  <si>
    <t xml:space="preserve"> </t>
  </si>
  <si>
    <t>JOSE MARIA MORELOS</t>
  </si>
  <si>
    <t>TOTAL REGION COSTA</t>
  </si>
  <si>
    <t>REGION CIENEGA</t>
  </si>
  <si>
    <t>ATOTONILCO</t>
  </si>
  <si>
    <t>EL SALTO</t>
  </si>
  <si>
    <t>JOCOTEPEC</t>
  </si>
  <si>
    <t>AYOTLAN</t>
  </si>
  <si>
    <t>MANZANILLA DE LA PAZ</t>
  </si>
  <si>
    <t>TIZAPAN EL ALTO</t>
  </si>
  <si>
    <t>EREMSO</t>
  </si>
  <si>
    <t>CHAPALA</t>
  </si>
  <si>
    <t>LA BARCA</t>
  </si>
  <si>
    <t>ATEQUIZA</t>
  </si>
  <si>
    <t>TOTOTLAN</t>
  </si>
  <si>
    <t>JAMAY</t>
  </si>
  <si>
    <t>DEGOLLADO</t>
  </si>
  <si>
    <t>TOTAL REGION CIENEGA</t>
  </si>
  <si>
    <t>REGION SUR</t>
  </si>
  <si>
    <t>CIUDAD GUZMAN</t>
  </si>
  <si>
    <t>TLAJOMULCO DE ZUÑIGA</t>
  </si>
  <si>
    <t>ZACOALCO DE TORRES</t>
  </si>
  <si>
    <t>TAMAZULA</t>
  </si>
  <si>
    <t>TECALITLAN</t>
  </si>
  <si>
    <t>TOLIMAN</t>
  </si>
  <si>
    <t>TUXPAN</t>
  </si>
  <si>
    <t>ZAPOTILTIC</t>
  </si>
  <si>
    <t>TOTAL REGION SUR</t>
  </si>
  <si>
    <t>ZAPOTITLAN VADILLO</t>
  </si>
  <si>
    <t>MAZAMITLA</t>
  </si>
  <si>
    <t>TONILA</t>
  </si>
  <si>
    <t>SAYULA</t>
  </si>
  <si>
    <t>SAN GABRIEL</t>
  </si>
  <si>
    <t>TAPALPA</t>
  </si>
  <si>
    <t>REGION NORTE</t>
  </si>
  <si>
    <t>REGION VALLES</t>
  </si>
  <si>
    <t>COLOTLAN</t>
  </si>
  <si>
    <t>AHUALULCO</t>
  </si>
  <si>
    <t>TALA</t>
  </si>
  <si>
    <t>HUEJUCAR</t>
  </si>
  <si>
    <t>ETZATLAN</t>
  </si>
  <si>
    <t>HUEJUQUILLA</t>
  </si>
  <si>
    <t>SAN MARCOS</t>
  </si>
  <si>
    <t>VILLA GUERRERO</t>
  </si>
  <si>
    <t>TEQUILA</t>
  </si>
  <si>
    <t>SAN MARTIN DE BOLAÑO</t>
  </si>
  <si>
    <t>MEZQUITIC</t>
  </si>
  <si>
    <t>AMECA</t>
  </si>
  <si>
    <t>TOTAL REGION NORTE</t>
  </si>
  <si>
    <t>HOSTOTIPAQUILLO</t>
  </si>
  <si>
    <t>MAGDALENA</t>
  </si>
  <si>
    <t>MASCOTA</t>
  </si>
  <si>
    <t>ARENAL</t>
  </si>
  <si>
    <t>ATENGUILLO</t>
  </si>
  <si>
    <t>AMATITAN</t>
  </si>
  <si>
    <t>SAN ANTONIO MATUTE</t>
  </si>
  <si>
    <t>TALPA DE ALLENDE</t>
  </si>
  <si>
    <t>SAN MARTIN HIDALGO</t>
  </si>
  <si>
    <t>TOTAL VALLES</t>
  </si>
  <si>
    <t>COCULA</t>
  </si>
  <si>
    <t>VILLA CORONA</t>
  </si>
  <si>
    <t>SEMS TOTAL REGIONALES</t>
  </si>
  <si>
    <t>S E M S   R E G I O N A L E S     05   J U N I O 2004</t>
  </si>
  <si>
    <t>INFORME DE APLICACIÓN DE EXAMEN DE ADMISIÓN 2004-B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</si>
</sst>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164" fontId="6" fillId="0" borderId="0" xfId="0" applyNumberFormat="1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6" fillId="0" borderId="0" xfId="0" applyNumberFormat="1" applyFont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4" fillId="4" borderId="4" xfId="0" applyFont="1" applyFill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5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0" fillId="0" borderId="0" xfId="0" applyFont="1" applyBorder="1"/>
    <xf numFmtId="0" fontId="2" fillId="3" borderId="5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3" fontId="10" fillId="2" borderId="9" xfId="0" applyNumberFormat="1" applyFont="1" applyFill="1" applyBorder="1" applyAlignment="1">
      <alignment vertical="center"/>
    </xf>
    <xf numFmtId="164" fontId="10" fillId="2" borderId="9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vertical="center"/>
    </xf>
    <xf numFmtId="164" fontId="10" fillId="2" borderId="4" xfId="1" applyNumberFormat="1" applyFont="1" applyFill="1" applyBorder="1" applyAlignment="1">
      <alignment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4"/>
  <sheetViews>
    <sheetView showGridLines="0" tabSelected="1" showWhiteSpace="0" topLeftCell="B1" workbookViewId="0">
      <selection activeCell="L20" sqref="L20"/>
    </sheetView>
  </sheetViews>
  <sheetFormatPr baseColWidth="10" defaultRowHeight="30" customHeight="1"/>
  <cols>
    <col min="1" max="1" width="29.85546875" customWidth="1"/>
    <col min="2" max="5" width="13.7109375" customWidth="1"/>
    <col min="6" max="6" width="7" customWidth="1"/>
    <col min="7" max="7" width="24.42578125" customWidth="1"/>
    <col min="8" max="11" width="13.7109375" customWidth="1"/>
    <col min="12" max="12" width="6.7109375" customWidth="1"/>
    <col min="13" max="13" width="25.42578125" customWidth="1"/>
    <col min="14" max="17" width="13.7109375" customWidth="1"/>
  </cols>
  <sheetData>
    <row r="1" spans="1:18" ht="30" customHeight="1">
      <c r="A1" s="31" t="s">
        <v>115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"/>
    </row>
    <row r="2" spans="1:18" ht="30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</row>
    <row r="3" spans="1:18" ht="22.5" customHeight="1" thickBot="1">
      <c r="A3" s="32" t="s">
        <v>114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1"/>
    </row>
    <row r="4" spans="1:18" ht="30" customHeight="1" thickBot="1">
      <c r="A4" s="5"/>
      <c r="B4" s="5"/>
      <c r="C4" s="5"/>
      <c r="D4" s="5"/>
      <c r="E4" s="2"/>
      <c r="F4" s="5"/>
      <c r="G4" s="5"/>
      <c r="H4" s="5"/>
      <c r="I4" s="5"/>
      <c r="J4" s="5"/>
      <c r="K4" s="2"/>
      <c r="L4" s="5"/>
      <c r="M4" s="5"/>
      <c r="N4" s="5"/>
      <c r="O4" s="5"/>
      <c r="P4" s="5"/>
      <c r="Q4" s="2"/>
      <c r="R4" s="1"/>
    </row>
    <row r="5" spans="1:18" ht="22.5" customHeight="1" thickBot="1">
      <c r="A5" s="35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/>
    </row>
    <row r="6" spans="1:18" s="13" customFormat="1" ht="17.25" customHeight="1" thickBot="1">
      <c r="A6" s="20"/>
      <c r="B6" s="21"/>
      <c r="C6" s="21"/>
      <c r="D6" s="21"/>
      <c r="E6" s="21"/>
      <c r="F6" s="10"/>
      <c r="G6" s="9"/>
      <c r="H6" s="9"/>
      <c r="I6" s="9"/>
      <c r="J6" s="9"/>
      <c r="K6" s="9"/>
      <c r="L6" s="10"/>
      <c r="M6" s="9"/>
      <c r="N6" s="9"/>
      <c r="O6" s="9"/>
      <c r="P6" s="9"/>
      <c r="Q6" s="11"/>
      <c r="R6" s="12"/>
    </row>
    <row r="7" spans="1:18" ht="30" customHeight="1">
      <c r="A7" s="38" t="s">
        <v>1</v>
      </c>
      <c r="B7" s="38"/>
      <c r="C7" s="38"/>
      <c r="D7" s="38"/>
      <c r="E7" s="38"/>
      <c r="F7" s="5"/>
      <c r="G7" s="38" t="s">
        <v>2</v>
      </c>
      <c r="H7" s="38"/>
      <c r="I7" s="38"/>
      <c r="J7" s="38"/>
      <c r="K7" s="38"/>
      <c r="L7" s="5"/>
      <c r="M7" s="38" t="s">
        <v>3</v>
      </c>
      <c r="N7" s="38"/>
      <c r="O7" s="38"/>
      <c r="P7" s="38"/>
      <c r="Q7" s="38"/>
      <c r="R7" s="1"/>
    </row>
    <row r="8" spans="1:18" ht="30" customHeight="1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5"/>
      <c r="G8" s="14" t="s">
        <v>4</v>
      </c>
      <c r="H8" s="14" t="s">
        <v>5</v>
      </c>
      <c r="I8" s="14" t="s">
        <v>6</v>
      </c>
      <c r="J8" s="14" t="s">
        <v>7</v>
      </c>
      <c r="K8" s="14" t="s">
        <v>8</v>
      </c>
      <c r="L8" s="5"/>
      <c r="M8" s="14" t="s">
        <v>4</v>
      </c>
      <c r="N8" s="14" t="s">
        <v>5</v>
      </c>
      <c r="O8" s="14" t="s">
        <v>6</v>
      </c>
      <c r="P8" s="14" t="s">
        <v>7</v>
      </c>
      <c r="Q8" s="14" t="s">
        <v>8</v>
      </c>
      <c r="R8" s="1"/>
    </row>
    <row r="9" spans="1:18" ht="15">
      <c r="A9" s="19" t="s">
        <v>1</v>
      </c>
      <c r="B9" s="15">
        <v>448</v>
      </c>
      <c r="C9" s="15">
        <v>435</v>
      </c>
      <c r="D9" s="15">
        <v>13</v>
      </c>
      <c r="E9" s="16">
        <f>C9/B9</f>
        <v>0.9709821428571429</v>
      </c>
      <c r="F9" s="5"/>
      <c r="G9" s="19" t="s">
        <v>2</v>
      </c>
      <c r="H9" s="15">
        <v>719</v>
      </c>
      <c r="I9" s="15">
        <v>690</v>
      </c>
      <c r="J9" s="15">
        <v>29</v>
      </c>
      <c r="K9" s="16">
        <f>+I9/H9</f>
        <v>0.95966620305980532</v>
      </c>
      <c r="L9" s="5"/>
      <c r="M9" s="19" t="s">
        <v>3</v>
      </c>
      <c r="N9" s="15">
        <v>434</v>
      </c>
      <c r="O9" s="15">
        <v>426</v>
      </c>
      <c r="P9" s="15">
        <v>8</v>
      </c>
      <c r="Q9" s="16">
        <f>+O9/N9</f>
        <v>0.98156682027649766</v>
      </c>
      <c r="R9" s="1"/>
    </row>
    <row r="10" spans="1:18" ht="15">
      <c r="A10" s="19" t="s">
        <v>9</v>
      </c>
      <c r="B10" s="15">
        <v>71</v>
      </c>
      <c r="C10" s="15">
        <v>66</v>
      </c>
      <c r="D10" s="15">
        <v>5</v>
      </c>
      <c r="E10" s="16">
        <f t="shared" ref="E10:E12" si="0">C10/B10</f>
        <v>0.92957746478873238</v>
      </c>
      <c r="F10" s="5"/>
      <c r="G10" s="19" t="s">
        <v>10</v>
      </c>
      <c r="H10" s="15">
        <v>52</v>
      </c>
      <c r="I10" s="15">
        <v>52</v>
      </c>
      <c r="J10" s="15">
        <v>0</v>
      </c>
      <c r="K10" s="16">
        <f t="shared" ref="K10:K12" si="1">+I10/H10</f>
        <v>1</v>
      </c>
      <c r="L10" s="5"/>
      <c r="M10" s="19" t="s">
        <v>11</v>
      </c>
      <c r="N10" s="15">
        <v>164</v>
      </c>
      <c r="O10" s="15">
        <v>153</v>
      </c>
      <c r="P10" s="15">
        <v>11</v>
      </c>
      <c r="Q10" s="16">
        <f t="shared" ref="Q10:Q11" si="2">+O10/N10</f>
        <v>0.93292682926829273</v>
      </c>
      <c r="R10" s="1"/>
    </row>
    <row r="11" spans="1:18" ht="15">
      <c r="A11" s="19" t="s">
        <v>12</v>
      </c>
      <c r="B11" s="15">
        <v>90</v>
      </c>
      <c r="C11" s="15">
        <v>89</v>
      </c>
      <c r="D11" s="15">
        <v>1</v>
      </c>
      <c r="E11" s="16">
        <f t="shared" si="0"/>
        <v>0.98888888888888893</v>
      </c>
      <c r="F11" s="5"/>
      <c r="G11" s="19" t="s">
        <v>13</v>
      </c>
      <c r="H11" s="15">
        <v>55</v>
      </c>
      <c r="I11" s="15">
        <v>53</v>
      </c>
      <c r="J11" s="15">
        <v>2</v>
      </c>
      <c r="K11" s="16">
        <f t="shared" si="1"/>
        <v>0.96363636363636362</v>
      </c>
      <c r="L11" s="5"/>
      <c r="M11" s="19" t="s">
        <v>14</v>
      </c>
      <c r="N11" s="15">
        <v>235</v>
      </c>
      <c r="O11" s="15">
        <v>228</v>
      </c>
      <c r="P11" s="15">
        <v>7</v>
      </c>
      <c r="Q11" s="16">
        <f t="shared" si="2"/>
        <v>0.97021276595744677</v>
      </c>
      <c r="R11" s="1"/>
    </row>
    <row r="12" spans="1:18" ht="15">
      <c r="A12" s="59" t="s">
        <v>15</v>
      </c>
      <c r="B12" s="18">
        <f>SUM(B9:B11)</f>
        <v>609</v>
      </c>
      <c r="C12" s="18">
        <f>SUM(C9:C11)</f>
        <v>590</v>
      </c>
      <c r="D12" s="18">
        <f>SUM(D9:D11)</f>
        <v>19</v>
      </c>
      <c r="E12" s="17">
        <f t="shared" si="0"/>
        <v>0.96880131362889987</v>
      </c>
      <c r="F12" s="5"/>
      <c r="G12" s="19" t="s">
        <v>16</v>
      </c>
      <c r="H12" s="15">
        <v>124</v>
      </c>
      <c r="I12" s="15">
        <v>112</v>
      </c>
      <c r="J12" s="15">
        <v>12</v>
      </c>
      <c r="K12" s="16">
        <f t="shared" si="1"/>
        <v>0.90322580645161288</v>
      </c>
      <c r="L12" s="5"/>
      <c r="M12" s="59" t="s">
        <v>15</v>
      </c>
      <c r="N12" s="18">
        <f>SUM(N9:N11)</f>
        <v>833</v>
      </c>
      <c r="O12" s="18">
        <f>SUM(O9:O11)</f>
        <v>807</v>
      </c>
      <c r="P12" s="18">
        <f>SUM(P9:P11)</f>
        <v>26</v>
      </c>
      <c r="Q12" s="17">
        <f>+O12/N12</f>
        <v>0.96878751500600235</v>
      </c>
      <c r="R12" s="1"/>
    </row>
    <row r="13" spans="1:18" ht="15">
      <c r="A13" s="5"/>
      <c r="B13" s="5"/>
      <c r="C13" s="5"/>
      <c r="D13" s="5"/>
      <c r="E13" s="2"/>
      <c r="F13" s="5"/>
      <c r="G13" s="59" t="s">
        <v>15</v>
      </c>
      <c r="H13" s="18">
        <f>SUM(H9:H12)</f>
        <v>950</v>
      </c>
      <c r="I13" s="18">
        <f>SUM(I9:I12)</f>
        <v>907</v>
      </c>
      <c r="J13" s="18">
        <f>SUM(J9:J12)</f>
        <v>43</v>
      </c>
      <c r="K13" s="16">
        <f>+I13/H13</f>
        <v>0.95473684210526311</v>
      </c>
      <c r="L13" s="5"/>
      <c r="M13" s="5"/>
      <c r="N13" s="5"/>
      <c r="O13" s="5"/>
      <c r="P13" s="5"/>
      <c r="Q13" s="2"/>
      <c r="R13" s="1"/>
    </row>
    <row r="14" spans="1:18" ht="15">
      <c r="A14" s="38" t="s">
        <v>17</v>
      </c>
      <c r="B14" s="38"/>
      <c r="C14" s="38"/>
      <c r="D14" s="38"/>
      <c r="E14" s="38"/>
      <c r="F14" s="5"/>
      <c r="G14" s="5"/>
      <c r="H14" s="5"/>
      <c r="I14" s="5"/>
      <c r="J14" s="5"/>
      <c r="K14" s="2"/>
      <c r="L14" s="5"/>
      <c r="M14" s="5"/>
      <c r="N14" s="5"/>
      <c r="O14" s="5"/>
      <c r="P14" s="5"/>
      <c r="Q14" s="2"/>
      <c r="R14" s="1"/>
    </row>
    <row r="15" spans="1:18" ht="15">
      <c r="A15" s="14" t="s">
        <v>4</v>
      </c>
      <c r="B15" s="14" t="s">
        <v>5</v>
      </c>
      <c r="C15" s="14" t="s">
        <v>6</v>
      </c>
      <c r="D15" s="14" t="s">
        <v>7</v>
      </c>
      <c r="E15" s="14" t="s">
        <v>8</v>
      </c>
      <c r="F15" s="5"/>
      <c r="G15" s="38" t="s">
        <v>18</v>
      </c>
      <c r="H15" s="38"/>
      <c r="I15" s="38"/>
      <c r="J15" s="38"/>
      <c r="K15" s="38"/>
      <c r="L15" s="5"/>
      <c r="M15" s="39" t="s">
        <v>19</v>
      </c>
      <c r="N15" s="14" t="s">
        <v>5</v>
      </c>
      <c r="O15" s="14" t="s">
        <v>6</v>
      </c>
      <c r="P15" s="14" t="s">
        <v>7</v>
      </c>
      <c r="Q15" s="14" t="s">
        <v>8</v>
      </c>
      <c r="R15" s="1"/>
    </row>
    <row r="16" spans="1:18" ht="15">
      <c r="A16" s="19" t="s">
        <v>17</v>
      </c>
      <c r="B16" s="15">
        <v>806</v>
      </c>
      <c r="C16" s="15">
        <v>785</v>
      </c>
      <c r="D16" s="15">
        <v>21</v>
      </c>
      <c r="E16" s="16">
        <f>C16/B16</f>
        <v>0.97394540942928043</v>
      </c>
      <c r="F16" s="5"/>
      <c r="G16" s="14" t="s">
        <v>4</v>
      </c>
      <c r="H16" s="14" t="s">
        <v>5</v>
      </c>
      <c r="I16" s="14" t="s">
        <v>6</v>
      </c>
      <c r="J16" s="14" t="s">
        <v>7</v>
      </c>
      <c r="K16" s="14" t="s">
        <v>8</v>
      </c>
      <c r="L16" s="5"/>
      <c r="M16" s="39"/>
      <c r="N16" s="40">
        <f>+B12+H13+N12+B21+H19</f>
        <v>3892</v>
      </c>
      <c r="O16" s="40">
        <f t="shared" ref="O16:P16" si="3">+C12+I13+O12+C21+I19</f>
        <v>3748</v>
      </c>
      <c r="P16" s="40">
        <f t="shared" si="3"/>
        <v>144</v>
      </c>
      <c r="Q16" s="41">
        <f>+O16/N16</f>
        <v>0.96300102774922913</v>
      </c>
      <c r="R16" s="1"/>
    </row>
    <row r="17" spans="1:18" ht="15">
      <c r="A17" s="19" t="s">
        <v>20</v>
      </c>
      <c r="B17" s="15">
        <v>90</v>
      </c>
      <c r="C17" s="15">
        <v>90</v>
      </c>
      <c r="D17" s="15">
        <v>0</v>
      </c>
      <c r="E17" s="16">
        <f t="shared" ref="E17:E21" si="4">C17/B17</f>
        <v>1</v>
      </c>
      <c r="F17" s="5"/>
      <c r="G17" s="19" t="s">
        <v>18</v>
      </c>
      <c r="H17" s="15">
        <v>334</v>
      </c>
      <c r="I17" s="15">
        <v>317</v>
      </c>
      <c r="J17" s="15">
        <v>17</v>
      </c>
      <c r="K17" s="16">
        <f>+I17/H17</f>
        <v>0.94910179640718562</v>
      </c>
      <c r="L17" s="5"/>
      <c r="M17" s="39"/>
      <c r="N17" s="40"/>
      <c r="O17" s="40"/>
      <c r="P17" s="40"/>
      <c r="Q17" s="41"/>
      <c r="R17" s="1"/>
    </row>
    <row r="18" spans="1:18" ht="15">
      <c r="A18" s="19" t="s">
        <v>21</v>
      </c>
      <c r="B18" s="15">
        <v>126</v>
      </c>
      <c r="C18" s="15">
        <v>120</v>
      </c>
      <c r="D18" s="15">
        <v>6</v>
      </c>
      <c r="E18" s="16">
        <f t="shared" si="4"/>
        <v>0.95238095238095233</v>
      </c>
      <c r="F18" s="5"/>
      <c r="G18" s="19" t="s">
        <v>22</v>
      </c>
      <c r="H18" s="15">
        <v>32</v>
      </c>
      <c r="I18" s="15">
        <v>31</v>
      </c>
      <c r="J18" s="15">
        <v>1</v>
      </c>
      <c r="K18" s="16">
        <f>+I18/H18</f>
        <v>0.96875</v>
      </c>
      <c r="L18" s="5"/>
      <c r="M18" s="5"/>
      <c r="N18" s="5"/>
      <c r="O18" s="5"/>
      <c r="P18" s="5"/>
      <c r="Q18" s="2"/>
      <c r="R18" s="1"/>
    </row>
    <row r="19" spans="1:18" ht="15">
      <c r="A19" s="19" t="s">
        <v>23</v>
      </c>
      <c r="B19" s="15">
        <v>60</v>
      </c>
      <c r="C19" s="15">
        <v>56</v>
      </c>
      <c r="D19" s="15">
        <v>4</v>
      </c>
      <c r="E19" s="16">
        <f t="shared" si="4"/>
        <v>0.93333333333333335</v>
      </c>
      <c r="F19" s="5"/>
      <c r="G19" s="59" t="s">
        <v>15</v>
      </c>
      <c r="H19" s="18">
        <f>SUM(H17:H18)</f>
        <v>366</v>
      </c>
      <c r="I19" s="18">
        <f t="shared" ref="I19:J19" si="5">SUM(I17:I18)</f>
        <v>348</v>
      </c>
      <c r="J19" s="18">
        <f t="shared" si="5"/>
        <v>18</v>
      </c>
      <c r="K19" s="17">
        <f>+I19/H19</f>
        <v>0.95081967213114749</v>
      </c>
      <c r="L19" s="5"/>
      <c r="M19" s="5"/>
      <c r="N19" s="5"/>
      <c r="O19" s="5"/>
      <c r="P19" s="5"/>
      <c r="Q19" s="2"/>
      <c r="R19" s="1"/>
    </row>
    <row r="20" spans="1:18" ht="15">
      <c r="A20" s="19" t="s">
        <v>24</v>
      </c>
      <c r="B20" s="15">
        <v>52</v>
      </c>
      <c r="C20" s="15">
        <v>45</v>
      </c>
      <c r="D20" s="15">
        <v>7</v>
      </c>
      <c r="E20" s="16">
        <f t="shared" si="4"/>
        <v>0.86538461538461542</v>
      </c>
      <c r="F20" s="5"/>
      <c r="G20" s="5"/>
      <c r="H20" s="5"/>
      <c r="I20" s="5"/>
      <c r="J20" s="5"/>
      <c r="K20" s="2"/>
      <c r="L20" s="5"/>
      <c r="M20" s="5"/>
      <c r="N20" s="5"/>
      <c r="O20" s="5"/>
      <c r="P20" s="5"/>
      <c r="Q20" s="2"/>
      <c r="R20" s="1"/>
    </row>
    <row r="21" spans="1:18" ht="15">
      <c r="A21" s="59" t="s">
        <v>15</v>
      </c>
      <c r="B21" s="18">
        <f>SUM(B16:B20)</f>
        <v>1134</v>
      </c>
      <c r="C21" s="18">
        <f>SUM(C16:C20)</f>
        <v>1096</v>
      </c>
      <c r="D21" s="18">
        <f>SUM(D16:D20)</f>
        <v>38</v>
      </c>
      <c r="E21" s="17">
        <f t="shared" si="4"/>
        <v>0.9664902998236331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2"/>
      <c r="R21" s="1"/>
    </row>
    <row r="22" spans="1:18" ht="30" customHeight="1" thickBot="1">
      <c r="A22" s="6"/>
      <c r="B22" s="6"/>
      <c r="C22" s="6"/>
      <c r="D22" s="6"/>
      <c r="E22" s="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2"/>
      <c r="R22" s="1"/>
    </row>
    <row r="23" spans="1:18" ht="22.5" customHeight="1" thickBot="1">
      <c r="A23" s="35" t="s">
        <v>25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1"/>
    </row>
    <row r="24" spans="1:18" s="13" customFormat="1" ht="30" customHeight="1" thickBot="1">
      <c r="A24" s="20"/>
      <c r="B24" s="21"/>
      <c r="C24" s="21"/>
      <c r="D24" s="21"/>
      <c r="E24" s="21"/>
      <c r="F24" s="10"/>
      <c r="G24" s="9"/>
      <c r="H24" s="9"/>
      <c r="I24" s="9"/>
      <c r="J24" s="9"/>
      <c r="K24" s="9"/>
      <c r="L24" s="10"/>
      <c r="M24" s="9"/>
      <c r="N24" s="9"/>
      <c r="O24" s="9"/>
      <c r="P24" s="9"/>
      <c r="Q24" s="11"/>
      <c r="R24" s="12"/>
    </row>
    <row r="25" spans="1:18" ht="15">
      <c r="A25" s="38" t="s">
        <v>26</v>
      </c>
      <c r="B25" s="38"/>
      <c r="C25" s="38"/>
      <c r="D25" s="38"/>
      <c r="E25" s="38"/>
      <c r="F25" s="5"/>
      <c r="G25" s="38" t="s">
        <v>27</v>
      </c>
      <c r="H25" s="38"/>
      <c r="I25" s="38"/>
      <c r="J25" s="38"/>
      <c r="K25" s="38"/>
      <c r="L25" s="5"/>
      <c r="M25" s="38" t="s">
        <v>28</v>
      </c>
      <c r="N25" s="38"/>
      <c r="O25" s="38"/>
      <c r="P25" s="38"/>
      <c r="Q25" s="38"/>
      <c r="R25" s="1"/>
    </row>
    <row r="26" spans="1:18" ht="30" customHeight="1">
      <c r="A26" s="14" t="s">
        <v>4</v>
      </c>
      <c r="B26" s="14" t="s">
        <v>5</v>
      </c>
      <c r="C26" s="14" t="s">
        <v>6</v>
      </c>
      <c r="D26" s="14" t="s">
        <v>7</v>
      </c>
      <c r="E26" s="14" t="s">
        <v>8</v>
      </c>
      <c r="F26" s="5"/>
      <c r="G26" s="14" t="s">
        <v>4</v>
      </c>
      <c r="H26" s="14" t="s">
        <v>5</v>
      </c>
      <c r="I26" s="14" t="s">
        <v>6</v>
      </c>
      <c r="J26" s="14" t="s">
        <v>7</v>
      </c>
      <c r="K26" s="14" t="s">
        <v>8</v>
      </c>
      <c r="L26" s="5"/>
      <c r="M26" s="14" t="s">
        <v>4</v>
      </c>
      <c r="N26" s="14" t="s">
        <v>5</v>
      </c>
      <c r="O26" s="14" t="s">
        <v>6</v>
      </c>
      <c r="P26" s="14" t="s">
        <v>7</v>
      </c>
      <c r="Q26" s="14" t="s">
        <v>8</v>
      </c>
      <c r="R26" s="1"/>
    </row>
    <row r="27" spans="1:18" ht="15">
      <c r="A27" s="19" t="s">
        <v>26</v>
      </c>
      <c r="B27" s="15">
        <v>673</v>
      </c>
      <c r="C27" s="15">
        <v>649</v>
      </c>
      <c r="D27" s="15">
        <v>24</v>
      </c>
      <c r="E27" s="16">
        <f t="shared" ref="E27:E34" si="6">C27/B27</f>
        <v>0.96433878157503716</v>
      </c>
      <c r="F27" s="5"/>
      <c r="G27" s="19" t="s">
        <v>27</v>
      </c>
      <c r="H27" s="15">
        <v>285</v>
      </c>
      <c r="I27" s="15">
        <v>277</v>
      </c>
      <c r="J27" s="15">
        <v>8</v>
      </c>
      <c r="K27" s="16">
        <f t="shared" ref="K27:K32" si="7">I27/H27</f>
        <v>0.97192982456140353</v>
      </c>
      <c r="L27" s="5"/>
      <c r="M27" s="19" t="s">
        <v>28</v>
      </c>
      <c r="N27" s="15">
        <v>330</v>
      </c>
      <c r="O27" s="15">
        <v>315</v>
      </c>
      <c r="P27" s="15">
        <v>15</v>
      </c>
      <c r="Q27" s="16">
        <f t="shared" ref="Q27:Q30" si="8">O27/N27</f>
        <v>0.95454545454545459</v>
      </c>
      <c r="R27" s="1"/>
    </row>
    <row r="28" spans="1:18" ht="15">
      <c r="A28" s="19" t="s">
        <v>29</v>
      </c>
      <c r="B28" s="15">
        <v>190</v>
      </c>
      <c r="C28" s="15">
        <v>182</v>
      </c>
      <c r="D28" s="15">
        <v>8</v>
      </c>
      <c r="E28" s="16">
        <f t="shared" si="6"/>
        <v>0.95789473684210524</v>
      </c>
      <c r="F28" s="5"/>
      <c r="G28" s="19" t="s">
        <v>30</v>
      </c>
      <c r="H28" s="15">
        <v>103</v>
      </c>
      <c r="I28" s="15">
        <v>96</v>
      </c>
      <c r="J28" s="15">
        <v>7</v>
      </c>
      <c r="K28" s="16">
        <f t="shared" si="7"/>
        <v>0.93203883495145634</v>
      </c>
      <c r="L28" s="5"/>
      <c r="M28" s="19" t="s">
        <v>31</v>
      </c>
      <c r="N28" s="15">
        <v>110</v>
      </c>
      <c r="O28" s="15">
        <v>108</v>
      </c>
      <c r="P28" s="15">
        <v>2</v>
      </c>
      <c r="Q28" s="16">
        <f t="shared" si="8"/>
        <v>0.98181818181818181</v>
      </c>
      <c r="R28" s="1"/>
    </row>
    <row r="29" spans="1:18" ht="16.5" customHeight="1">
      <c r="A29" s="19" t="s">
        <v>32</v>
      </c>
      <c r="B29" s="15">
        <v>277</v>
      </c>
      <c r="C29" s="15">
        <v>268</v>
      </c>
      <c r="D29" s="15">
        <v>9</v>
      </c>
      <c r="E29" s="16">
        <f t="shared" si="6"/>
        <v>0.96750902527075811</v>
      </c>
      <c r="F29" s="5"/>
      <c r="G29" s="19" t="s">
        <v>33</v>
      </c>
      <c r="H29" s="15">
        <v>65</v>
      </c>
      <c r="I29" s="15">
        <v>65</v>
      </c>
      <c r="J29" s="15">
        <v>0</v>
      </c>
      <c r="K29" s="16">
        <f t="shared" si="7"/>
        <v>1</v>
      </c>
      <c r="L29" s="5"/>
      <c r="M29" s="19" t="s">
        <v>34</v>
      </c>
      <c r="N29" s="15">
        <v>66</v>
      </c>
      <c r="O29" s="15">
        <v>64</v>
      </c>
      <c r="P29" s="15">
        <v>2</v>
      </c>
      <c r="Q29" s="16">
        <f t="shared" si="8"/>
        <v>0.96969696969696972</v>
      </c>
      <c r="R29" s="1"/>
    </row>
    <row r="30" spans="1:18" ht="15">
      <c r="A30" s="19" t="s">
        <v>35</v>
      </c>
      <c r="B30" s="15">
        <v>135</v>
      </c>
      <c r="C30" s="15">
        <v>118</v>
      </c>
      <c r="D30" s="15">
        <v>17</v>
      </c>
      <c r="E30" s="16">
        <f t="shared" si="6"/>
        <v>0.87407407407407411</v>
      </c>
      <c r="F30" s="5"/>
      <c r="G30" s="19" t="s">
        <v>36</v>
      </c>
      <c r="H30" s="15">
        <v>200</v>
      </c>
      <c r="I30" s="15">
        <v>195</v>
      </c>
      <c r="J30" s="15">
        <v>5</v>
      </c>
      <c r="K30" s="16">
        <f t="shared" si="7"/>
        <v>0.97499999999999998</v>
      </c>
      <c r="L30" s="5"/>
      <c r="M30" s="59" t="s">
        <v>15</v>
      </c>
      <c r="N30" s="18">
        <f>SUM(N27:N29)</f>
        <v>506</v>
      </c>
      <c r="O30" s="18">
        <f t="shared" ref="O30:P30" si="9">SUM(O27:O29)</f>
        <v>487</v>
      </c>
      <c r="P30" s="18">
        <f t="shared" si="9"/>
        <v>19</v>
      </c>
      <c r="Q30" s="17">
        <f t="shared" si="8"/>
        <v>0.96245059288537549</v>
      </c>
      <c r="R30" s="1"/>
    </row>
    <row r="31" spans="1:18" ht="15">
      <c r="A31" s="19" t="s">
        <v>37</v>
      </c>
      <c r="B31" s="15">
        <v>28</v>
      </c>
      <c r="C31" s="15">
        <v>27</v>
      </c>
      <c r="D31" s="15">
        <v>1</v>
      </c>
      <c r="E31" s="16">
        <f t="shared" si="6"/>
        <v>0.9642857142857143</v>
      </c>
      <c r="F31" s="5"/>
      <c r="G31" s="19" t="s">
        <v>38</v>
      </c>
      <c r="H31" s="15">
        <v>80</v>
      </c>
      <c r="I31" s="15">
        <v>78</v>
      </c>
      <c r="J31" s="15">
        <v>2</v>
      </c>
      <c r="K31" s="16">
        <f t="shared" si="7"/>
        <v>0.97499999999999998</v>
      </c>
      <c r="L31" s="5"/>
      <c r="M31" s="5"/>
      <c r="N31" s="5"/>
      <c r="O31" s="5"/>
      <c r="P31" s="5"/>
      <c r="Q31" s="2"/>
      <c r="R31" s="1"/>
    </row>
    <row r="32" spans="1:18" ht="15">
      <c r="A32" s="19" t="s">
        <v>39</v>
      </c>
      <c r="B32" s="15">
        <v>73</v>
      </c>
      <c r="C32" s="15">
        <v>73</v>
      </c>
      <c r="D32" s="15">
        <v>0</v>
      </c>
      <c r="E32" s="16">
        <f t="shared" si="6"/>
        <v>1</v>
      </c>
      <c r="F32" s="5"/>
      <c r="G32" s="59" t="s">
        <v>15</v>
      </c>
      <c r="H32" s="18">
        <f>SUM(H27:H31)</f>
        <v>733</v>
      </c>
      <c r="I32" s="18">
        <f t="shared" ref="I32:J32" si="10">SUM(I27:I31)</f>
        <v>711</v>
      </c>
      <c r="J32" s="18">
        <f t="shared" si="10"/>
        <v>22</v>
      </c>
      <c r="K32" s="17">
        <f t="shared" si="7"/>
        <v>0.96998635743519779</v>
      </c>
      <c r="L32" s="5"/>
      <c r="M32" s="38" t="s">
        <v>45</v>
      </c>
      <c r="N32" s="38"/>
      <c r="O32" s="38"/>
      <c r="P32" s="38"/>
      <c r="Q32" s="38"/>
      <c r="R32" s="1"/>
    </row>
    <row r="33" spans="1:18" ht="15">
      <c r="A33" s="19" t="s">
        <v>41</v>
      </c>
      <c r="B33" s="15">
        <v>90</v>
      </c>
      <c r="C33" s="15">
        <v>89</v>
      </c>
      <c r="D33" s="15">
        <v>1</v>
      </c>
      <c r="E33" s="16">
        <f t="shared" si="6"/>
        <v>0.98888888888888893</v>
      </c>
      <c r="F33" s="5"/>
      <c r="G33" s="5"/>
      <c r="H33" s="5"/>
      <c r="I33" s="5"/>
      <c r="J33" s="5"/>
      <c r="K33" s="2"/>
      <c r="L33" s="5"/>
      <c r="M33" s="14" t="s">
        <v>4</v>
      </c>
      <c r="N33" s="14" t="s">
        <v>5</v>
      </c>
      <c r="O33" s="14" t="s">
        <v>6</v>
      </c>
      <c r="P33" s="14" t="s">
        <v>7</v>
      </c>
      <c r="Q33" s="14" t="s">
        <v>8</v>
      </c>
      <c r="R33" s="1"/>
    </row>
    <row r="34" spans="1:18" ht="15">
      <c r="A34" s="59" t="s">
        <v>15</v>
      </c>
      <c r="B34" s="18">
        <f>SUM(B27:B33)</f>
        <v>1466</v>
      </c>
      <c r="C34" s="18">
        <f t="shared" ref="C34:D34" si="11">SUM(C27:C33)</f>
        <v>1406</v>
      </c>
      <c r="D34" s="18">
        <f t="shared" si="11"/>
        <v>60</v>
      </c>
      <c r="E34" s="17">
        <f t="shared" si="6"/>
        <v>0.95907230559345158</v>
      </c>
      <c r="F34" s="5"/>
      <c r="L34" s="5"/>
      <c r="M34" s="19" t="s">
        <v>45</v>
      </c>
      <c r="N34" s="15">
        <v>165</v>
      </c>
      <c r="O34" s="15">
        <v>158</v>
      </c>
      <c r="P34" s="15">
        <v>7</v>
      </c>
      <c r="Q34" s="16">
        <f t="shared" ref="Q34:Q37" si="12">O34/N34</f>
        <v>0.95757575757575752</v>
      </c>
      <c r="R34" s="1"/>
    </row>
    <row r="35" spans="1:18" ht="24" customHeight="1">
      <c r="A35" s="5"/>
      <c r="B35" s="5"/>
      <c r="C35" s="5"/>
      <c r="D35" s="5"/>
      <c r="E35" s="2"/>
      <c r="F35" s="5"/>
      <c r="G35" s="42" t="s">
        <v>43</v>
      </c>
      <c r="H35" s="14" t="s">
        <v>5</v>
      </c>
      <c r="I35" s="14" t="s">
        <v>6</v>
      </c>
      <c r="J35" s="14" t="s">
        <v>7</v>
      </c>
      <c r="K35" s="14" t="s">
        <v>8</v>
      </c>
      <c r="L35" s="5"/>
      <c r="M35" s="19" t="s">
        <v>49</v>
      </c>
      <c r="N35" s="15">
        <v>69</v>
      </c>
      <c r="O35" s="15">
        <v>68</v>
      </c>
      <c r="P35" s="15">
        <v>1</v>
      </c>
      <c r="Q35" s="16">
        <f t="shared" si="12"/>
        <v>0.98550724637681164</v>
      </c>
      <c r="R35" s="1"/>
    </row>
    <row r="36" spans="1:18" ht="17.25">
      <c r="A36" s="56"/>
      <c r="B36" s="56"/>
      <c r="C36" s="56"/>
      <c r="D36" s="56"/>
      <c r="E36" s="56"/>
      <c r="F36" s="5"/>
      <c r="G36" s="42"/>
      <c r="H36" s="52">
        <v>4527</v>
      </c>
      <c r="I36" s="52">
        <v>4332</v>
      </c>
      <c r="J36" s="52">
        <v>195</v>
      </c>
      <c r="K36" s="53">
        <v>0.95692511597084162</v>
      </c>
      <c r="L36" s="5"/>
      <c r="M36" s="19" t="s">
        <v>51</v>
      </c>
      <c r="N36" s="15">
        <v>159</v>
      </c>
      <c r="O36" s="15">
        <v>149</v>
      </c>
      <c r="P36" s="15">
        <v>10</v>
      </c>
      <c r="Q36" s="16">
        <f t="shared" si="12"/>
        <v>0.93710691823899372</v>
      </c>
      <c r="R36" s="1"/>
    </row>
    <row r="37" spans="1:18" ht="17.25">
      <c r="A37" s="57"/>
      <c r="B37" s="57"/>
      <c r="C37" s="57"/>
      <c r="D37" s="57"/>
      <c r="E37" s="57"/>
      <c r="F37" s="5"/>
      <c r="G37" s="42"/>
      <c r="H37" s="54"/>
      <c r="I37" s="54"/>
      <c r="J37" s="54"/>
      <c r="K37" s="55"/>
      <c r="L37" s="5"/>
      <c r="M37" s="59" t="s">
        <v>15</v>
      </c>
      <c r="N37" s="18">
        <f>SUM(N34:N36)</f>
        <v>393</v>
      </c>
      <c r="O37" s="18">
        <f t="shared" ref="O37:P37" si="13">SUM(O34:O36)</f>
        <v>375</v>
      </c>
      <c r="P37" s="18">
        <f t="shared" si="13"/>
        <v>18</v>
      </c>
      <c r="Q37" s="17">
        <f t="shared" si="12"/>
        <v>0.95419847328244278</v>
      </c>
      <c r="R37" s="1"/>
    </row>
    <row r="38" spans="1:18" ht="15">
      <c r="A38" s="58"/>
      <c r="B38" s="58"/>
      <c r="C38" s="58"/>
      <c r="D38" s="58"/>
      <c r="E38" s="58"/>
      <c r="F38" s="5"/>
      <c r="L38" s="5"/>
      <c r="R38" s="1"/>
    </row>
    <row r="39" spans="1:18" ht="30" customHeight="1" thickBot="1">
      <c r="F39" s="5"/>
      <c r="G39" s="5"/>
      <c r="H39" s="5"/>
      <c r="I39" s="5"/>
      <c r="J39" s="5"/>
      <c r="K39" s="2" t="s">
        <v>52</v>
      </c>
      <c r="L39" s="5"/>
      <c r="R39" s="1"/>
    </row>
    <row r="40" spans="1:18" ht="23.25" customHeight="1" thickBot="1">
      <c r="A40" s="35" t="s">
        <v>55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1"/>
    </row>
    <row r="41" spans="1:18" s="13" customFormat="1" ht="30" customHeight="1" thickBot="1">
      <c r="A41" s="8"/>
      <c r="B41" s="9"/>
      <c r="C41" s="9"/>
      <c r="D41" s="9"/>
      <c r="E41" s="9"/>
      <c r="F41" s="10"/>
      <c r="G41" s="9"/>
      <c r="H41" s="9"/>
      <c r="I41" s="9"/>
      <c r="J41" s="9"/>
      <c r="K41" s="9"/>
      <c r="L41" s="10"/>
      <c r="M41" s="9"/>
      <c r="N41" s="9"/>
      <c r="O41" s="9"/>
      <c r="P41" s="9"/>
      <c r="Q41" s="11"/>
      <c r="R41" s="12"/>
    </row>
    <row r="42" spans="1:18" ht="30" customHeight="1">
      <c r="A42" s="38" t="s">
        <v>56</v>
      </c>
      <c r="B42" s="38"/>
      <c r="C42" s="38"/>
      <c r="D42" s="38"/>
      <c r="E42" s="38"/>
      <c r="F42" s="5"/>
      <c r="G42" s="38" t="s">
        <v>57</v>
      </c>
      <c r="H42" s="38"/>
      <c r="I42" s="38"/>
      <c r="J42" s="38"/>
      <c r="K42" s="38"/>
      <c r="L42" s="5"/>
      <c r="M42" s="38" t="s">
        <v>58</v>
      </c>
      <c r="N42" s="38"/>
      <c r="O42" s="38"/>
      <c r="P42" s="38"/>
      <c r="Q42" s="38"/>
      <c r="R42" s="1"/>
    </row>
    <row r="43" spans="1:18" ht="30" customHeight="1">
      <c r="A43" s="14" t="s">
        <v>4</v>
      </c>
      <c r="B43" s="14" t="s">
        <v>5</v>
      </c>
      <c r="C43" s="14" t="s">
        <v>6</v>
      </c>
      <c r="D43" s="14" t="s">
        <v>7</v>
      </c>
      <c r="E43" s="14" t="s">
        <v>8</v>
      </c>
      <c r="F43" s="5"/>
      <c r="G43" s="14" t="s">
        <v>4</v>
      </c>
      <c r="H43" s="14" t="s">
        <v>5</v>
      </c>
      <c r="I43" s="14" t="s">
        <v>6</v>
      </c>
      <c r="J43" s="14" t="s">
        <v>7</v>
      </c>
      <c r="K43" s="14" t="s">
        <v>8</v>
      </c>
      <c r="L43" s="5"/>
      <c r="M43" s="14" t="s">
        <v>4</v>
      </c>
      <c r="N43" s="14" t="s">
        <v>5</v>
      </c>
      <c r="O43" s="14" t="s">
        <v>6</v>
      </c>
      <c r="P43" s="14" t="s">
        <v>7</v>
      </c>
      <c r="Q43" s="14" t="s">
        <v>8</v>
      </c>
      <c r="R43" s="1"/>
    </row>
    <row r="44" spans="1:18" ht="15">
      <c r="A44" s="19" t="s">
        <v>56</v>
      </c>
      <c r="B44" s="15">
        <v>511</v>
      </c>
      <c r="C44" s="15">
        <v>502</v>
      </c>
      <c r="D44" s="15">
        <v>9</v>
      </c>
      <c r="E44" s="16">
        <f t="shared" ref="E44:E46" si="14">C44/B44</f>
        <v>0.98238747553816042</v>
      </c>
      <c r="F44" s="5"/>
      <c r="G44" s="19" t="s">
        <v>57</v>
      </c>
      <c r="H44" s="15">
        <v>496</v>
      </c>
      <c r="I44" s="15">
        <v>481</v>
      </c>
      <c r="J44" s="15">
        <v>15</v>
      </c>
      <c r="K44" s="16">
        <f t="shared" ref="K44:K45" si="15">I44/H44</f>
        <v>0.969758064516129</v>
      </c>
      <c r="L44" s="5"/>
      <c r="M44" s="19" t="s">
        <v>58</v>
      </c>
      <c r="N44" s="15">
        <v>270</v>
      </c>
      <c r="O44" s="15">
        <v>260</v>
      </c>
      <c r="P44" s="15">
        <v>10</v>
      </c>
      <c r="Q44" s="16">
        <f t="shared" ref="Q44:Q47" si="16">O44/N44</f>
        <v>0.96296296296296291</v>
      </c>
      <c r="R44" s="1"/>
    </row>
    <row r="45" spans="1:18" ht="15">
      <c r="A45" s="19" t="s">
        <v>59</v>
      </c>
      <c r="B45" s="15">
        <v>111</v>
      </c>
      <c r="C45" s="15">
        <v>102</v>
      </c>
      <c r="D45" s="15">
        <v>9</v>
      </c>
      <c r="E45" s="16">
        <f t="shared" si="14"/>
        <v>0.91891891891891897</v>
      </c>
      <c r="F45" s="5"/>
      <c r="G45" s="59" t="s">
        <v>15</v>
      </c>
      <c r="H45" s="18">
        <f>H44</f>
        <v>496</v>
      </c>
      <c r="I45" s="18">
        <f t="shared" ref="I45:J45" si="17">I44</f>
        <v>481</v>
      </c>
      <c r="J45" s="18">
        <f t="shared" si="17"/>
        <v>15</v>
      </c>
      <c r="K45" s="17">
        <f t="shared" si="15"/>
        <v>0.969758064516129</v>
      </c>
      <c r="L45" s="5"/>
      <c r="M45" s="19" t="s">
        <v>60</v>
      </c>
      <c r="N45" s="15">
        <v>47</v>
      </c>
      <c r="O45" s="15">
        <v>45</v>
      </c>
      <c r="P45" s="15">
        <v>2</v>
      </c>
      <c r="Q45" s="16">
        <f t="shared" si="16"/>
        <v>0.95744680851063835</v>
      </c>
      <c r="R45" s="1"/>
    </row>
    <row r="46" spans="1:18" ht="15">
      <c r="A46" s="59" t="s">
        <v>15</v>
      </c>
      <c r="B46" s="18">
        <f>SUM(B44:B45)</f>
        <v>622</v>
      </c>
      <c r="C46" s="18">
        <f t="shared" ref="C46:D46" si="18">SUM(C44:C45)</f>
        <v>604</v>
      </c>
      <c r="D46" s="18">
        <f t="shared" si="18"/>
        <v>18</v>
      </c>
      <c r="E46" s="17">
        <f t="shared" si="14"/>
        <v>0.97106109324758838</v>
      </c>
      <c r="F46" s="5"/>
      <c r="G46" s="5"/>
      <c r="H46" s="5"/>
      <c r="I46" s="5"/>
      <c r="J46" s="5"/>
      <c r="K46" s="2"/>
      <c r="L46" s="5"/>
      <c r="M46" s="19" t="s">
        <v>61</v>
      </c>
      <c r="N46" s="15">
        <v>80</v>
      </c>
      <c r="O46" s="15">
        <v>77</v>
      </c>
      <c r="P46" s="15">
        <v>3</v>
      </c>
      <c r="Q46" s="16">
        <f t="shared" si="16"/>
        <v>0.96250000000000002</v>
      </c>
      <c r="R46" s="1"/>
    </row>
    <row r="47" spans="1:18" ht="30" customHeight="1">
      <c r="A47" s="5"/>
      <c r="B47" s="5"/>
      <c r="C47" s="5"/>
      <c r="D47" s="5"/>
      <c r="E47" s="2"/>
      <c r="F47" s="5"/>
      <c r="G47" s="38" t="s">
        <v>62</v>
      </c>
      <c r="H47" s="38"/>
      <c r="I47" s="38"/>
      <c r="J47" s="38"/>
      <c r="K47" s="38"/>
      <c r="L47" s="5"/>
      <c r="M47" s="59" t="s">
        <v>15</v>
      </c>
      <c r="N47" s="18">
        <f>SUM(N44:N46)</f>
        <v>397</v>
      </c>
      <c r="O47" s="18">
        <f t="shared" ref="O47:P47" si="19">SUM(O44:O46)</f>
        <v>382</v>
      </c>
      <c r="P47" s="18">
        <f t="shared" si="19"/>
        <v>15</v>
      </c>
      <c r="Q47" s="17">
        <f t="shared" si="16"/>
        <v>0.96221662468513858</v>
      </c>
      <c r="R47" s="1"/>
    </row>
    <row r="48" spans="1:18" ht="30" customHeight="1">
      <c r="A48" s="38" t="s">
        <v>63</v>
      </c>
      <c r="B48" s="38"/>
      <c r="C48" s="38"/>
      <c r="D48" s="38"/>
      <c r="E48" s="38"/>
      <c r="F48" s="5"/>
      <c r="G48" s="14" t="s">
        <v>4</v>
      </c>
      <c r="H48" s="14" t="s">
        <v>5</v>
      </c>
      <c r="I48" s="14" t="s">
        <v>6</v>
      </c>
      <c r="J48" s="14" t="s">
        <v>7</v>
      </c>
      <c r="K48" s="14" t="s">
        <v>8</v>
      </c>
      <c r="L48" s="5"/>
      <c r="M48" s="5"/>
      <c r="N48" s="5"/>
      <c r="O48" s="5"/>
      <c r="P48" s="5"/>
      <c r="Q48" s="2"/>
      <c r="R48" s="1"/>
    </row>
    <row r="49" spans="1:18" ht="30" customHeight="1">
      <c r="A49" s="14" t="s">
        <v>4</v>
      </c>
      <c r="B49" s="14" t="s">
        <v>5</v>
      </c>
      <c r="C49" s="14" t="s">
        <v>6</v>
      </c>
      <c r="D49" s="14" t="s">
        <v>7</v>
      </c>
      <c r="E49" s="14" t="s">
        <v>8</v>
      </c>
      <c r="F49" s="5"/>
      <c r="G49" s="19" t="s">
        <v>62</v>
      </c>
      <c r="H49" s="15">
        <v>593</v>
      </c>
      <c r="I49" s="15">
        <v>555</v>
      </c>
      <c r="J49" s="15">
        <v>38</v>
      </c>
      <c r="K49" s="16">
        <f>I49/H49</f>
        <v>0.93591905564924116</v>
      </c>
      <c r="L49" s="5"/>
      <c r="M49" s="38" t="s">
        <v>64</v>
      </c>
      <c r="N49" s="38"/>
      <c r="O49" s="38"/>
      <c r="P49" s="38"/>
      <c r="Q49" s="38"/>
      <c r="R49" s="1"/>
    </row>
    <row r="50" spans="1:18" ht="15">
      <c r="A50" s="19" t="s">
        <v>63</v>
      </c>
      <c r="B50" s="15">
        <v>347</v>
      </c>
      <c r="C50" s="15">
        <v>337</v>
      </c>
      <c r="D50" s="15">
        <v>10</v>
      </c>
      <c r="E50" s="16">
        <f>C50/B50</f>
        <v>0.97118155619596547</v>
      </c>
      <c r="F50" s="5"/>
      <c r="G50" s="19" t="s">
        <v>65</v>
      </c>
      <c r="H50" s="15">
        <v>188</v>
      </c>
      <c r="I50" s="15">
        <v>186</v>
      </c>
      <c r="J50" s="15">
        <v>2</v>
      </c>
      <c r="K50" s="16">
        <f t="shared" ref="K50:K52" si="20">I50/H50</f>
        <v>0.98936170212765961</v>
      </c>
      <c r="L50" s="5"/>
      <c r="M50" s="14" t="s">
        <v>4</v>
      </c>
      <c r="N50" s="14" t="s">
        <v>5</v>
      </c>
      <c r="O50" s="14" t="s">
        <v>6</v>
      </c>
      <c r="P50" s="14" t="s">
        <v>7</v>
      </c>
      <c r="Q50" s="14" t="s">
        <v>8</v>
      </c>
      <c r="R50" s="1"/>
    </row>
    <row r="51" spans="1:18" ht="15">
      <c r="A51" s="59" t="s">
        <v>15</v>
      </c>
      <c r="B51" s="18">
        <f>B50</f>
        <v>347</v>
      </c>
      <c r="C51" s="18">
        <f t="shared" ref="C51:D51" si="21">C50</f>
        <v>337</v>
      </c>
      <c r="D51" s="18">
        <f t="shared" si="21"/>
        <v>10</v>
      </c>
      <c r="E51" s="17">
        <f t="shared" ref="E51" si="22">C51/B51</f>
        <v>0.97118155619596547</v>
      </c>
      <c r="F51" s="5"/>
      <c r="G51" s="19" t="s">
        <v>66</v>
      </c>
      <c r="H51" s="15">
        <v>128</v>
      </c>
      <c r="I51" s="15">
        <v>125</v>
      </c>
      <c r="J51" s="15">
        <v>3</v>
      </c>
      <c r="K51" s="16">
        <f t="shared" si="20"/>
        <v>0.9765625</v>
      </c>
      <c r="L51" s="5"/>
      <c r="M51" s="19" t="s">
        <v>64</v>
      </c>
      <c r="N51" s="15">
        <v>497</v>
      </c>
      <c r="O51" s="15">
        <v>481</v>
      </c>
      <c r="P51" s="15">
        <v>16</v>
      </c>
      <c r="Q51" s="16">
        <f>O51/N51</f>
        <v>0.96780684104627768</v>
      </c>
      <c r="R51" s="1"/>
    </row>
    <row r="52" spans="1:18" ht="15">
      <c r="A52" s="5"/>
      <c r="B52" s="5"/>
      <c r="C52" s="5"/>
      <c r="D52" s="5"/>
      <c r="E52" s="2"/>
      <c r="F52" s="5"/>
      <c r="G52" s="59" t="s">
        <v>15</v>
      </c>
      <c r="H52" s="18">
        <f>SUM(H49:H51)</f>
        <v>909</v>
      </c>
      <c r="I52" s="18">
        <f t="shared" ref="I52:J52" si="23">SUM(I49:I51)</f>
        <v>866</v>
      </c>
      <c r="J52" s="18">
        <f t="shared" si="23"/>
        <v>43</v>
      </c>
      <c r="K52" s="17">
        <f t="shared" si="20"/>
        <v>0.95269526952695271</v>
      </c>
      <c r="L52" s="5"/>
      <c r="M52" s="19" t="s">
        <v>67</v>
      </c>
      <c r="N52" s="15">
        <v>113</v>
      </c>
      <c r="O52" s="15">
        <v>112</v>
      </c>
      <c r="P52" s="15">
        <v>1</v>
      </c>
      <c r="Q52" s="16">
        <f t="shared" ref="Q52:Q53" si="24">O52/N52</f>
        <v>0.99115044247787609</v>
      </c>
      <c r="R52" s="1"/>
    </row>
    <row r="53" spans="1:18" ht="30" customHeight="1">
      <c r="A53" s="38" t="s">
        <v>68</v>
      </c>
      <c r="B53" s="38"/>
      <c r="C53" s="38"/>
      <c r="D53" s="38"/>
      <c r="E53" s="38"/>
      <c r="F53" s="5"/>
      <c r="G53" s="5"/>
      <c r="H53" s="5"/>
      <c r="I53" s="5"/>
      <c r="J53" s="5"/>
      <c r="K53" s="2"/>
      <c r="L53" s="5"/>
      <c r="M53" s="59" t="s">
        <v>15</v>
      </c>
      <c r="N53" s="18">
        <f>SUM(N51:N52)</f>
        <v>610</v>
      </c>
      <c r="O53" s="18">
        <f t="shared" ref="O53:P53" si="25">SUM(O51:O52)</f>
        <v>593</v>
      </c>
      <c r="P53" s="18">
        <f t="shared" si="25"/>
        <v>17</v>
      </c>
      <c r="Q53" s="17">
        <f t="shared" si="24"/>
        <v>0.97213114754098362</v>
      </c>
      <c r="R53" s="1"/>
    </row>
    <row r="54" spans="1:18" ht="30" customHeight="1">
      <c r="A54" s="14" t="s">
        <v>4</v>
      </c>
      <c r="B54" s="14" t="s">
        <v>5</v>
      </c>
      <c r="C54" s="14" t="s">
        <v>6</v>
      </c>
      <c r="D54" s="14" t="s">
        <v>7</v>
      </c>
      <c r="E54" s="14" t="s">
        <v>8</v>
      </c>
      <c r="F54" s="5"/>
      <c r="G54" s="42" t="s">
        <v>69</v>
      </c>
      <c r="H54" s="14" t="s">
        <v>5</v>
      </c>
      <c r="I54" s="14" t="s">
        <v>6</v>
      </c>
      <c r="J54" s="14" t="s">
        <v>7</v>
      </c>
      <c r="K54" s="14" t="s">
        <v>8</v>
      </c>
      <c r="L54" s="5"/>
      <c r="M54" s="5"/>
      <c r="N54" s="5"/>
      <c r="O54" s="5"/>
      <c r="P54" s="5"/>
      <c r="Q54" s="2"/>
      <c r="R54" s="1"/>
    </row>
    <row r="55" spans="1:18" ht="15">
      <c r="A55" s="19" t="s">
        <v>68</v>
      </c>
      <c r="B55" s="15">
        <v>159</v>
      </c>
      <c r="C55" s="15">
        <v>153</v>
      </c>
      <c r="D55" s="15">
        <v>6</v>
      </c>
      <c r="E55" s="16">
        <f>C55/B55</f>
        <v>0.96226415094339623</v>
      </c>
      <c r="F55" s="5"/>
      <c r="G55" s="42"/>
      <c r="H55" s="43">
        <f>+B56+B51+B46+H45+H52+N53+N47</f>
        <v>3540</v>
      </c>
      <c r="I55" s="43">
        <f t="shared" ref="I55:J55" si="26">+C56+C51+C46+I45+I52+O53+O47</f>
        <v>3416</v>
      </c>
      <c r="J55" s="43">
        <f t="shared" si="26"/>
        <v>124</v>
      </c>
      <c r="K55" s="44">
        <f>+I55/H55</f>
        <v>0.96497175141242941</v>
      </c>
      <c r="L55" s="5"/>
      <c r="M55" s="5"/>
      <c r="N55" s="5"/>
      <c r="O55" s="5"/>
      <c r="P55" s="5"/>
      <c r="Q55" s="2"/>
      <c r="R55" s="1"/>
    </row>
    <row r="56" spans="1:18" ht="15">
      <c r="A56" s="59" t="s">
        <v>15</v>
      </c>
      <c r="B56" s="18">
        <f>B55</f>
        <v>159</v>
      </c>
      <c r="C56" s="18">
        <f t="shared" ref="C56:D56" si="27">C55</f>
        <v>153</v>
      </c>
      <c r="D56" s="18">
        <f t="shared" si="27"/>
        <v>6</v>
      </c>
      <c r="E56" s="17">
        <f>C56/B56</f>
        <v>0.96226415094339623</v>
      </c>
      <c r="F56" s="5"/>
      <c r="G56" s="42"/>
      <c r="H56" s="43"/>
      <c r="I56" s="43"/>
      <c r="J56" s="43"/>
      <c r="K56" s="44"/>
      <c r="L56" s="5"/>
      <c r="M56" s="5"/>
      <c r="N56" s="5"/>
      <c r="O56" s="5"/>
      <c r="P56" s="5"/>
      <c r="Q56" s="2"/>
      <c r="R56" s="1"/>
    </row>
    <row r="57" spans="1:18" ht="30" customHeight="1" thickBot="1">
      <c r="A57" s="5"/>
      <c r="B57" s="5"/>
      <c r="C57" s="5"/>
      <c r="D57" s="5"/>
      <c r="E57" s="2"/>
      <c r="F57" s="5"/>
      <c r="G57" s="5"/>
      <c r="H57" s="5"/>
      <c r="I57" s="5"/>
      <c r="J57" s="5"/>
      <c r="K57" s="2"/>
      <c r="L57" s="5"/>
      <c r="M57" s="5"/>
      <c r="N57" s="5"/>
      <c r="O57" s="5"/>
      <c r="P57" s="5"/>
      <c r="Q57" s="2"/>
      <c r="R57" s="1"/>
    </row>
    <row r="58" spans="1:18" ht="21" customHeight="1" thickBot="1">
      <c r="A58" s="47" t="s">
        <v>70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9"/>
      <c r="R58" s="1"/>
    </row>
    <row r="59" spans="1:18" s="13" customFormat="1" ht="30" customHeight="1" thickBot="1">
      <c r="A59" s="8"/>
      <c r="B59" s="9"/>
      <c r="C59" s="9"/>
      <c r="D59" s="9"/>
      <c r="E59" s="9"/>
      <c r="F59" s="10"/>
      <c r="G59" s="9"/>
      <c r="H59" s="9"/>
      <c r="I59" s="9"/>
      <c r="J59" s="9"/>
      <c r="K59" s="9"/>
      <c r="L59" s="10"/>
      <c r="M59" s="9"/>
      <c r="N59" s="9"/>
      <c r="O59" s="9"/>
      <c r="P59" s="9"/>
      <c r="Q59" s="11"/>
      <c r="R59" s="12"/>
    </row>
    <row r="60" spans="1:18" ht="30" customHeight="1">
      <c r="A60" s="38" t="s">
        <v>71</v>
      </c>
      <c r="B60" s="38"/>
      <c r="C60" s="38"/>
      <c r="D60" s="38"/>
      <c r="E60" s="38"/>
      <c r="F60" s="5"/>
      <c r="G60" s="38" t="s">
        <v>72</v>
      </c>
      <c r="H60" s="38"/>
      <c r="I60" s="38"/>
      <c r="J60" s="38"/>
      <c r="K60" s="38"/>
      <c r="L60" s="5"/>
      <c r="M60" s="38" t="s">
        <v>73</v>
      </c>
      <c r="N60" s="38"/>
      <c r="O60" s="38"/>
      <c r="P60" s="38"/>
      <c r="Q60" s="38"/>
      <c r="R60" s="1"/>
    </row>
    <row r="61" spans="1:18" ht="30" customHeight="1">
      <c r="A61" s="14" t="s">
        <v>4</v>
      </c>
      <c r="B61" s="14" t="s">
        <v>5</v>
      </c>
      <c r="C61" s="14" t="s">
        <v>6</v>
      </c>
      <c r="D61" s="14" t="s">
        <v>7</v>
      </c>
      <c r="E61" s="14" t="s">
        <v>8</v>
      </c>
      <c r="F61" s="5"/>
      <c r="G61" s="14" t="s">
        <v>4</v>
      </c>
      <c r="H61" s="14" t="s">
        <v>5</v>
      </c>
      <c r="I61" s="14" t="s">
        <v>6</v>
      </c>
      <c r="J61" s="14" t="s">
        <v>7</v>
      </c>
      <c r="K61" s="14" t="s">
        <v>8</v>
      </c>
      <c r="L61" s="5"/>
      <c r="M61" s="14" t="s">
        <v>4</v>
      </c>
      <c r="N61" s="14" t="s">
        <v>5</v>
      </c>
      <c r="O61" s="14" t="s">
        <v>6</v>
      </c>
      <c r="P61" s="14" t="s">
        <v>7</v>
      </c>
      <c r="Q61" s="14" t="s">
        <v>8</v>
      </c>
      <c r="R61" s="1"/>
    </row>
    <row r="62" spans="1:18" ht="15">
      <c r="A62" s="19" t="s">
        <v>71</v>
      </c>
      <c r="B62" s="15">
        <v>935</v>
      </c>
      <c r="C62" s="15">
        <v>896</v>
      </c>
      <c r="D62" s="15">
        <v>39</v>
      </c>
      <c r="E62" s="16">
        <f>C62/B62</f>
        <v>0.9582887700534759</v>
      </c>
      <c r="F62" s="5"/>
      <c r="G62" s="19" t="s">
        <v>72</v>
      </c>
      <c r="H62" s="15">
        <v>457</v>
      </c>
      <c r="I62" s="15">
        <v>424</v>
      </c>
      <c r="J62" s="15">
        <v>33</v>
      </c>
      <c r="K62" s="16">
        <f>I62/H62</f>
        <v>0.92778993435448576</v>
      </c>
      <c r="L62" s="5"/>
      <c r="M62" s="19" t="s">
        <v>73</v>
      </c>
      <c r="N62" s="15">
        <v>328</v>
      </c>
      <c r="O62" s="15">
        <v>313</v>
      </c>
      <c r="P62" s="15">
        <v>15</v>
      </c>
      <c r="Q62" s="16">
        <f>O62/N62</f>
        <v>0.95426829268292679</v>
      </c>
      <c r="R62" s="1"/>
    </row>
    <row r="63" spans="1:18" ht="15">
      <c r="A63" s="19" t="s">
        <v>74</v>
      </c>
      <c r="B63" s="15">
        <v>233</v>
      </c>
      <c r="C63" s="15">
        <v>227</v>
      </c>
      <c r="D63" s="15">
        <v>6</v>
      </c>
      <c r="E63" s="16">
        <f t="shared" ref="E63:E68" si="28">C63/B63</f>
        <v>0.97424892703862664</v>
      </c>
      <c r="F63" s="5"/>
      <c r="G63" s="59" t="s">
        <v>15</v>
      </c>
      <c r="H63" s="18">
        <f>SUM(H62)</f>
        <v>457</v>
      </c>
      <c r="I63" s="18">
        <f t="shared" ref="I63:J63" si="29">SUM(I62)</f>
        <v>424</v>
      </c>
      <c r="J63" s="18">
        <f t="shared" si="29"/>
        <v>33</v>
      </c>
      <c r="K63" s="17">
        <f>I63/H63</f>
        <v>0.92778993435448576</v>
      </c>
      <c r="L63" s="4"/>
      <c r="M63" s="59" t="s">
        <v>15</v>
      </c>
      <c r="N63" s="18">
        <f>SUM(N62)</f>
        <v>328</v>
      </c>
      <c r="O63" s="18">
        <f t="shared" ref="O63:P63" si="30">SUM(O62)</f>
        <v>313</v>
      </c>
      <c r="P63" s="18">
        <f t="shared" si="30"/>
        <v>15</v>
      </c>
      <c r="Q63" s="17">
        <f>O63/N63</f>
        <v>0.95426829268292679</v>
      </c>
      <c r="R63" s="1"/>
    </row>
    <row r="64" spans="1:18" ht="15">
      <c r="A64" s="19" t="s">
        <v>75</v>
      </c>
      <c r="B64" s="15">
        <v>136</v>
      </c>
      <c r="C64" s="15">
        <v>129</v>
      </c>
      <c r="D64" s="15">
        <v>7</v>
      </c>
      <c r="E64" s="16">
        <f t="shared" si="28"/>
        <v>0.94852941176470584</v>
      </c>
      <c r="F64" s="5"/>
      <c r="G64" s="4"/>
      <c r="H64" s="4"/>
      <c r="I64" s="4"/>
      <c r="J64" s="4"/>
      <c r="K64" s="7"/>
      <c r="L64" s="4"/>
      <c r="M64" s="4"/>
      <c r="N64" s="4"/>
      <c r="O64" s="4"/>
      <c r="P64" s="4"/>
      <c r="Q64" s="7"/>
      <c r="R64" s="1"/>
    </row>
    <row r="65" spans="1:18" ht="15">
      <c r="A65" s="19" t="s">
        <v>76</v>
      </c>
      <c r="B65" s="15">
        <v>86</v>
      </c>
      <c r="C65" s="15">
        <v>85</v>
      </c>
      <c r="D65" s="15">
        <v>1</v>
      </c>
      <c r="E65" s="16">
        <f t="shared" si="28"/>
        <v>0.98837209302325579</v>
      </c>
      <c r="F65" s="5"/>
      <c r="G65" s="38" t="s">
        <v>77</v>
      </c>
      <c r="H65" s="38"/>
      <c r="I65" s="38"/>
      <c r="J65" s="38"/>
      <c r="K65" s="38"/>
      <c r="L65" s="4"/>
      <c r="M65" s="38" t="s">
        <v>83</v>
      </c>
      <c r="N65" s="38"/>
      <c r="O65" s="38"/>
      <c r="P65" s="38"/>
      <c r="Q65" s="38"/>
      <c r="R65" s="1"/>
    </row>
    <row r="66" spans="1:18" ht="15">
      <c r="A66" s="19" t="s">
        <v>78</v>
      </c>
      <c r="B66" s="15">
        <v>237</v>
      </c>
      <c r="C66" s="15">
        <v>231</v>
      </c>
      <c r="D66" s="15">
        <v>6</v>
      </c>
      <c r="E66" s="16">
        <f t="shared" si="28"/>
        <v>0.97468354430379744</v>
      </c>
      <c r="F66" s="5"/>
      <c r="G66" s="14" t="s">
        <v>4</v>
      </c>
      <c r="H66" s="14" t="s">
        <v>5</v>
      </c>
      <c r="I66" s="14" t="s">
        <v>6</v>
      </c>
      <c r="J66" s="14" t="s">
        <v>7</v>
      </c>
      <c r="K66" s="14" t="s">
        <v>8</v>
      </c>
      <c r="L66" s="4"/>
      <c r="M66" s="14" t="s">
        <v>4</v>
      </c>
      <c r="N66" s="14" t="s">
        <v>5</v>
      </c>
      <c r="O66" s="14" t="s">
        <v>6</v>
      </c>
      <c r="P66" s="14" t="s">
        <v>7</v>
      </c>
      <c r="Q66" s="14" t="s">
        <v>8</v>
      </c>
      <c r="R66" s="1"/>
    </row>
    <row r="67" spans="1:18" ht="15">
      <c r="A67" s="19" t="s">
        <v>80</v>
      </c>
      <c r="B67" s="15">
        <v>82</v>
      </c>
      <c r="C67" s="15">
        <v>81</v>
      </c>
      <c r="D67" s="15">
        <v>1</v>
      </c>
      <c r="E67" s="16">
        <f t="shared" si="28"/>
        <v>0.98780487804878048</v>
      </c>
      <c r="F67" s="5"/>
      <c r="G67" s="19" t="s">
        <v>77</v>
      </c>
      <c r="H67" s="15">
        <v>143</v>
      </c>
      <c r="I67" s="15">
        <v>134</v>
      </c>
      <c r="J67" s="15">
        <v>9</v>
      </c>
      <c r="K67" s="16">
        <f>I67/H67</f>
        <v>0.93706293706293708</v>
      </c>
      <c r="L67" s="4"/>
      <c r="M67" s="19" t="s">
        <v>83</v>
      </c>
      <c r="N67" s="15">
        <v>173</v>
      </c>
      <c r="O67" s="15">
        <v>166</v>
      </c>
      <c r="P67" s="15">
        <v>7</v>
      </c>
      <c r="Q67" s="16">
        <f>O67/N67</f>
        <v>0.95953757225433522</v>
      </c>
      <c r="R67" s="1"/>
    </row>
    <row r="68" spans="1:18" ht="15">
      <c r="A68" s="59" t="s">
        <v>15</v>
      </c>
      <c r="B68" s="18">
        <f>SUM(B62:B67)</f>
        <v>1709</v>
      </c>
      <c r="C68" s="18">
        <f t="shared" ref="C68:D68" si="31">SUM(C62:C67)</f>
        <v>1649</v>
      </c>
      <c r="D68" s="18">
        <f t="shared" si="31"/>
        <v>60</v>
      </c>
      <c r="E68" s="17">
        <f t="shared" si="28"/>
        <v>0.96489174956114687</v>
      </c>
      <c r="F68" s="5"/>
      <c r="G68" s="19" t="s">
        <v>81</v>
      </c>
      <c r="H68" s="15">
        <v>106</v>
      </c>
      <c r="I68" s="15">
        <v>103</v>
      </c>
      <c r="J68" s="15">
        <v>3</v>
      </c>
      <c r="K68" s="16">
        <f t="shared" ref="K68:K70" si="32">I68/H68</f>
        <v>0.97169811320754718</v>
      </c>
      <c r="L68" s="5"/>
      <c r="M68" s="19" t="s">
        <v>84</v>
      </c>
      <c r="N68" s="15">
        <v>95</v>
      </c>
      <c r="O68" s="15">
        <v>90</v>
      </c>
      <c r="P68" s="15">
        <v>5</v>
      </c>
      <c r="Q68" s="16">
        <f t="shared" ref="Q68:Q70" si="33">O68/N68</f>
        <v>0.94736842105263153</v>
      </c>
      <c r="R68" s="1"/>
    </row>
    <row r="69" spans="1:18" ht="15">
      <c r="A69" s="5"/>
      <c r="B69" s="5"/>
      <c r="C69" s="5"/>
      <c r="D69" s="5"/>
      <c r="E69" s="2"/>
      <c r="F69" s="5"/>
      <c r="G69" s="19" t="s">
        <v>82</v>
      </c>
      <c r="H69" s="15">
        <v>13</v>
      </c>
      <c r="I69" s="15">
        <v>13</v>
      </c>
      <c r="J69" s="15">
        <v>0</v>
      </c>
      <c r="K69" s="16">
        <f t="shared" si="32"/>
        <v>1</v>
      </c>
      <c r="L69" s="5"/>
      <c r="M69" s="19" t="s">
        <v>85</v>
      </c>
      <c r="N69" s="15">
        <v>117</v>
      </c>
      <c r="O69" s="15">
        <v>111</v>
      </c>
      <c r="P69" s="15">
        <v>6</v>
      </c>
      <c r="Q69" s="16">
        <f t="shared" si="33"/>
        <v>0.94871794871794868</v>
      </c>
      <c r="R69" s="1"/>
    </row>
    <row r="70" spans="1:18" ht="15">
      <c r="F70" s="5"/>
      <c r="G70" s="59" t="s">
        <v>15</v>
      </c>
      <c r="H70" s="18">
        <f>SUM(H67:H69)</f>
        <v>262</v>
      </c>
      <c r="I70" s="18">
        <f t="shared" ref="I70:J70" si="34">SUM(I67:I69)</f>
        <v>250</v>
      </c>
      <c r="J70" s="18">
        <f t="shared" si="34"/>
        <v>12</v>
      </c>
      <c r="K70" s="17">
        <f t="shared" si="32"/>
        <v>0.95419847328244278</v>
      </c>
      <c r="L70" s="5"/>
      <c r="M70" s="59" t="s">
        <v>15</v>
      </c>
      <c r="N70" s="18">
        <f>SUM(N67:N69)</f>
        <v>385</v>
      </c>
      <c r="O70" s="18">
        <f t="shared" ref="O70:P70" si="35">SUM(O67:O69)</f>
        <v>367</v>
      </c>
      <c r="P70" s="18">
        <f t="shared" si="35"/>
        <v>18</v>
      </c>
      <c r="Q70" s="17">
        <f t="shared" si="33"/>
        <v>0.95324675324675323</v>
      </c>
      <c r="R70" s="1"/>
    </row>
    <row r="71" spans="1:18" ht="30" customHeight="1">
      <c r="F71" s="5"/>
      <c r="G71" s="5"/>
      <c r="H71" s="5"/>
      <c r="I71" s="5"/>
      <c r="J71" s="5"/>
      <c r="K71" s="2"/>
      <c r="L71" s="5"/>
      <c r="M71" s="5"/>
      <c r="N71" s="5"/>
      <c r="O71" s="5"/>
      <c r="P71" s="5"/>
      <c r="Q71" s="2"/>
      <c r="R71" s="1"/>
    </row>
    <row r="72" spans="1:18" ht="30" customHeight="1">
      <c r="F72" s="5"/>
      <c r="G72" s="42" t="s">
        <v>79</v>
      </c>
      <c r="H72" s="14" t="s">
        <v>5</v>
      </c>
      <c r="I72" s="14" t="s">
        <v>6</v>
      </c>
      <c r="J72" s="14" t="s">
        <v>7</v>
      </c>
      <c r="K72" s="14" t="s">
        <v>8</v>
      </c>
      <c r="L72" s="5"/>
      <c r="M72" s="5"/>
      <c r="N72" s="5"/>
      <c r="O72" s="5"/>
      <c r="P72" s="5"/>
      <c r="Q72" s="2"/>
      <c r="R72" s="1"/>
    </row>
    <row r="73" spans="1:18" ht="17.25">
      <c r="F73" s="5"/>
      <c r="G73" s="42"/>
      <c r="H73" s="60">
        <f>+N70+B68+H70+H63+N63</f>
        <v>3141</v>
      </c>
      <c r="I73" s="60">
        <f>+O70+C68+I70+I63+O63</f>
        <v>3003</v>
      </c>
      <c r="J73" s="60">
        <f>+P70+D68+J70+J63+P63</f>
        <v>138</v>
      </c>
      <c r="K73" s="61">
        <f>+I73/H73</f>
        <v>0.95606494746895898</v>
      </c>
      <c r="L73" s="5"/>
      <c r="M73" s="5"/>
      <c r="N73" s="5"/>
      <c r="O73" s="5"/>
      <c r="P73" s="5"/>
      <c r="Q73" s="2"/>
      <c r="R73" s="1"/>
    </row>
    <row r="74" spans="1:18" ht="30" customHeight="1">
      <c r="F74" s="5"/>
      <c r="G74" s="5"/>
      <c r="H74" s="5"/>
      <c r="I74" s="5"/>
      <c r="J74" s="5"/>
      <c r="K74" s="2"/>
      <c r="L74" s="5"/>
      <c r="M74" s="5"/>
      <c r="N74" s="5"/>
      <c r="O74" s="5"/>
      <c r="P74" s="5"/>
      <c r="Q74" s="2"/>
      <c r="R74" s="1"/>
    </row>
    <row r="75" spans="1:18" ht="20.25" customHeight="1">
      <c r="A75" s="45" t="s">
        <v>86</v>
      </c>
      <c r="B75" s="45"/>
      <c r="C75" s="45"/>
      <c r="D75" s="45"/>
      <c r="E75" s="45"/>
      <c r="F75" s="5"/>
      <c r="G75" s="46" t="s">
        <v>87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1"/>
    </row>
    <row r="76" spans="1:18" ht="30" customHeight="1">
      <c r="A76" s="10"/>
      <c r="B76" s="10"/>
      <c r="C76" s="10"/>
      <c r="D76" s="10"/>
      <c r="E76" s="10"/>
      <c r="F76" s="2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"/>
    </row>
    <row r="77" spans="1:18" ht="30" customHeight="1">
      <c r="A77" s="38" t="s">
        <v>88</v>
      </c>
      <c r="B77" s="38"/>
      <c r="C77" s="38"/>
      <c r="D77" s="38"/>
      <c r="E77" s="38"/>
      <c r="F77" s="5"/>
      <c r="G77" s="38" t="s">
        <v>89</v>
      </c>
      <c r="H77" s="38"/>
      <c r="I77" s="38"/>
      <c r="J77" s="38"/>
      <c r="K77" s="38"/>
      <c r="L77" s="23"/>
      <c r="M77" s="38" t="s">
        <v>90</v>
      </c>
      <c r="N77" s="38"/>
      <c r="O77" s="38"/>
      <c r="P77" s="38"/>
      <c r="Q77" s="38"/>
      <c r="R77" s="1"/>
    </row>
    <row r="78" spans="1:18" ht="30" customHeight="1">
      <c r="A78" s="14" t="s">
        <v>4</v>
      </c>
      <c r="B78" s="14" t="s">
        <v>5</v>
      </c>
      <c r="C78" s="14" t="s">
        <v>6</v>
      </c>
      <c r="D78" s="14" t="s">
        <v>7</v>
      </c>
      <c r="E78" s="14" t="s">
        <v>8</v>
      </c>
      <c r="F78" s="5"/>
      <c r="G78" s="14" t="s">
        <v>4</v>
      </c>
      <c r="H78" s="14" t="s">
        <v>5</v>
      </c>
      <c r="I78" s="14" t="s">
        <v>6</v>
      </c>
      <c r="J78" s="14" t="s">
        <v>7</v>
      </c>
      <c r="K78" s="14" t="s">
        <v>8</v>
      </c>
      <c r="L78" s="23"/>
      <c r="M78" s="14" t="s">
        <v>4</v>
      </c>
      <c r="N78" s="14" t="s">
        <v>5</v>
      </c>
      <c r="O78" s="14" t="s">
        <v>6</v>
      </c>
      <c r="P78" s="14" t="s">
        <v>7</v>
      </c>
      <c r="Q78" s="14" t="s">
        <v>8</v>
      </c>
      <c r="R78" s="1"/>
    </row>
    <row r="79" spans="1:18" ht="15">
      <c r="A79" s="19" t="s">
        <v>88</v>
      </c>
      <c r="B79" s="15">
        <v>280</v>
      </c>
      <c r="C79" s="15">
        <v>270</v>
      </c>
      <c r="D79" s="15">
        <v>10</v>
      </c>
      <c r="E79" s="16">
        <f t="shared" ref="E79:E85" si="36">C79/B79</f>
        <v>0.9642857142857143</v>
      </c>
      <c r="F79" s="5"/>
      <c r="G79" s="19" t="s">
        <v>89</v>
      </c>
      <c r="H79" s="15">
        <v>324</v>
      </c>
      <c r="I79" s="15">
        <v>310</v>
      </c>
      <c r="J79" s="15">
        <v>14</v>
      </c>
      <c r="K79" s="16">
        <f t="shared" ref="K79:K82" si="37">I79/H79</f>
        <v>0.95679012345679015</v>
      </c>
      <c r="L79" s="23"/>
      <c r="M79" s="19" t="s">
        <v>90</v>
      </c>
      <c r="N79" s="15">
        <v>368</v>
      </c>
      <c r="O79" s="15">
        <v>357</v>
      </c>
      <c r="P79" s="15">
        <v>11</v>
      </c>
      <c r="Q79" s="16">
        <f t="shared" ref="Q79:Q80" si="38">O79/N79</f>
        <v>0.97010869565217395</v>
      </c>
      <c r="R79" s="1"/>
    </row>
    <row r="80" spans="1:18" ht="15">
      <c r="A80" s="19" t="s">
        <v>91</v>
      </c>
      <c r="B80" s="15">
        <v>69</v>
      </c>
      <c r="C80" s="15">
        <v>67</v>
      </c>
      <c r="D80" s="15">
        <v>2</v>
      </c>
      <c r="E80" s="16">
        <f t="shared" si="36"/>
        <v>0.97101449275362317</v>
      </c>
      <c r="F80" s="5"/>
      <c r="G80" s="19" t="s">
        <v>92</v>
      </c>
      <c r="H80" s="15">
        <v>161</v>
      </c>
      <c r="I80" s="15">
        <v>159</v>
      </c>
      <c r="J80" s="15">
        <v>2</v>
      </c>
      <c r="K80" s="16">
        <f t="shared" si="37"/>
        <v>0.98757763975155277</v>
      </c>
      <c r="L80" s="25"/>
      <c r="M80" s="59" t="s">
        <v>15</v>
      </c>
      <c r="N80" s="18">
        <f>SUM(N79)</f>
        <v>368</v>
      </c>
      <c r="O80" s="18">
        <f t="shared" ref="O80:P80" si="39">SUM(O79)</f>
        <v>357</v>
      </c>
      <c r="P80" s="18">
        <f t="shared" si="39"/>
        <v>11</v>
      </c>
      <c r="Q80" s="17">
        <f t="shared" si="38"/>
        <v>0.97010869565217395</v>
      </c>
      <c r="R80" s="1"/>
    </row>
    <row r="81" spans="1:18" ht="15">
      <c r="A81" s="19" t="s">
        <v>93</v>
      </c>
      <c r="B81" s="15">
        <v>95</v>
      </c>
      <c r="C81" s="15">
        <v>87</v>
      </c>
      <c r="D81" s="15">
        <v>8</v>
      </c>
      <c r="E81" s="16">
        <f t="shared" si="36"/>
        <v>0.91578947368421049</v>
      </c>
      <c r="F81" s="5"/>
      <c r="G81" s="19" t="s">
        <v>94</v>
      </c>
      <c r="H81" s="15">
        <v>57</v>
      </c>
      <c r="I81" s="15">
        <v>57</v>
      </c>
      <c r="J81" s="15">
        <v>0</v>
      </c>
      <c r="K81" s="16">
        <f t="shared" si="37"/>
        <v>1</v>
      </c>
      <c r="L81" s="25"/>
      <c r="M81" s="25"/>
      <c r="N81" s="25"/>
      <c r="O81" s="25"/>
      <c r="P81" s="25"/>
      <c r="Q81" s="26"/>
      <c r="R81" s="1"/>
    </row>
    <row r="82" spans="1:18" ht="15">
      <c r="A82" s="19" t="s">
        <v>95</v>
      </c>
      <c r="B82" s="15">
        <v>77</v>
      </c>
      <c r="C82" s="15">
        <v>74</v>
      </c>
      <c r="D82" s="15">
        <v>3</v>
      </c>
      <c r="E82" s="16">
        <f t="shared" si="36"/>
        <v>0.96103896103896103</v>
      </c>
      <c r="F82" s="5"/>
      <c r="G82" s="59" t="s">
        <v>15</v>
      </c>
      <c r="H82" s="18">
        <f>SUM(H79:H81)</f>
        <v>542</v>
      </c>
      <c r="I82" s="18">
        <f t="shared" ref="I82:J82" si="40">SUM(I79:I81)</f>
        <v>526</v>
      </c>
      <c r="J82" s="18">
        <f t="shared" si="40"/>
        <v>16</v>
      </c>
      <c r="K82" s="17">
        <f t="shared" si="37"/>
        <v>0.97047970479704793</v>
      </c>
      <c r="L82" s="25"/>
      <c r="M82" s="38" t="s">
        <v>96</v>
      </c>
      <c r="N82" s="38"/>
      <c r="O82" s="38"/>
      <c r="P82" s="38"/>
      <c r="Q82" s="38"/>
      <c r="R82" s="1"/>
    </row>
    <row r="83" spans="1:18" ht="15">
      <c r="A83" s="19" t="s">
        <v>97</v>
      </c>
      <c r="B83" s="15">
        <v>36</v>
      </c>
      <c r="C83" s="15">
        <v>32</v>
      </c>
      <c r="D83" s="15">
        <v>4</v>
      </c>
      <c r="E83" s="16">
        <f t="shared" si="36"/>
        <v>0.88888888888888884</v>
      </c>
      <c r="F83" s="5"/>
      <c r="G83" s="25"/>
      <c r="H83" s="25"/>
      <c r="I83" s="25"/>
      <c r="J83" s="25"/>
      <c r="K83" s="26"/>
      <c r="L83" s="25"/>
      <c r="M83" s="14" t="s">
        <v>4</v>
      </c>
      <c r="N83" s="14" t="s">
        <v>5</v>
      </c>
      <c r="O83" s="14" t="s">
        <v>6</v>
      </c>
      <c r="P83" s="14" t="s">
        <v>7</v>
      </c>
      <c r="Q83" s="14" t="s">
        <v>8</v>
      </c>
      <c r="R83" s="1"/>
    </row>
    <row r="84" spans="1:18" ht="15.75" thickBot="1">
      <c r="A84" s="19" t="s">
        <v>98</v>
      </c>
      <c r="B84" s="15">
        <v>64</v>
      </c>
      <c r="C84" s="15">
        <v>62</v>
      </c>
      <c r="D84" s="15">
        <v>2</v>
      </c>
      <c r="E84" s="16">
        <f t="shared" si="36"/>
        <v>0.96875</v>
      </c>
      <c r="F84" s="5"/>
      <c r="G84" s="38" t="s">
        <v>99</v>
      </c>
      <c r="H84" s="38"/>
      <c r="I84" s="38"/>
      <c r="J84" s="38"/>
      <c r="K84" s="38"/>
      <c r="L84" s="23"/>
      <c r="M84" s="19" t="s">
        <v>96</v>
      </c>
      <c r="N84" s="15">
        <v>268</v>
      </c>
      <c r="O84" s="15">
        <v>255</v>
      </c>
      <c r="P84" s="15">
        <v>13</v>
      </c>
      <c r="Q84" s="16">
        <f t="shared" ref="Q84:Q89" si="41">O84/N84</f>
        <v>0.95149253731343286</v>
      </c>
      <c r="R84" s="1"/>
    </row>
    <row r="85" spans="1:18" ht="15.75" thickBot="1">
      <c r="A85" s="28" t="s">
        <v>100</v>
      </c>
      <c r="B85" s="18">
        <f>SUM(B79:B84)</f>
        <v>621</v>
      </c>
      <c r="C85" s="18">
        <f t="shared" ref="C85:D85" si="42">SUM(C79:C84)</f>
        <v>592</v>
      </c>
      <c r="D85" s="18">
        <f t="shared" si="42"/>
        <v>29</v>
      </c>
      <c r="E85" s="17">
        <f t="shared" si="36"/>
        <v>0.95330112721417071</v>
      </c>
      <c r="F85" s="5"/>
      <c r="G85" s="14" t="s">
        <v>4</v>
      </c>
      <c r="H85" s="14" t="s">
        <v>5</v>
      </c>
      <c r="I85" s="14" t="s">
        <v>6</v>
      </c>
      <c r="J85" s="14" t="s">
        <v>7</v>
      </c>
      <c r="K85" s="14" t="s">
        <v>8</v>
      </c>
      <c r="L85" s="23"/>
      <c r="M85" s="19" t="s">
        <v>101</v>
      </c>
      <c r="N85" s="15">
        <v>72</v>
      </c>
      <c r="O85" s="15">
        <v>72</v>
      </c>
      <c r="P85" s="15">
        <v>0</v>
      </c>
      <c r="Q85" s="16">
        <f t="shared" si="41"/>
        <v>1</v>
      </c>
      <c r="R85" s="1"/>
    </row>
    <row r="86" spans="1:18" ht="15">
      <c r="A86" s="23"/>
      <c r="B86" s="23"/>
      <c r="C86" s="23"/>
      <c r="D86" s="23"/>
      <c r="E86" s="24"/>
      <c r="F86" s="5"/>
      <c r="G86" s="19" t="s">
        <v>99</v>
      </c>
      <c r="H86" s="15">
        <v>390</v>
      </c>
      <c r="I86" s="15">
        <v>379</v>
      </c>
      <c r="J86" s="15">
        <v>11</v>
      </c>
      <c r="K86" s="16">
        <f t="shared" ref="K86:K91" si="43">I86/H86</f>
        <v>0.97179487179487178</v>
      </c>
      <c r="L86" s="23"/>
      <c r="M86" s="19" t="s">
        <v>102</v>
      </c>
      <c r="N86" s="15">
        <v>141</v>
      </c>
      <c r="O86" s="15">
        <v>138</v>
      </c>
      <c r="P86" s="15">
        <v>3</v>
      </c>
      <c r="Q86" s="16">
        <f t="shared" si="41"/>
        <v>0.97872340425531912</v>
      </c>
      <c r="R86" s="1"/>
    </row>
    <row r="87" spans="1:18" ht="15">
      <c r="A87" s="23"/>
      <c r="B87" s="23"/>
      <c r="C87" s="23"/>
      <c r="D87" s="23"/>
      <c r="E87" s="24"/>
      <c r="F87" s="5"/>
      <c r="G87" s="19" t="s">
        <v>103</v>
      </c>
      <c r="H87" s="15">
        <v>74</v>
      </c>
      <c r="I87" s="15">
        <v>70</v>
      </c>
      <c r="J87" s="15">
        <v>4</v>
      </c>
      <c r="K87" s="16">
        <f t="shared" si="43"/>
        <v>0.94594594594594594</v>
      </c>
      <c r="L87" s="23"/>
      <c r="M87" s="19" t="s">
        <v>104</v>
      </c>
      <c r="N87" s="15">
        <v>173</v>
      </c>
      <c r="O87" s="15">
        <v>162</v>
      </c>
      <c r="P87" s="15">
        <v>11</v>
      </c>
      <c r="Q87" s="16">
        <f t="shared" si="41"/>
        <v>0.93641618497109824</v>
      </c>
      <c r="R87" s="1"/>
    </row>
    <row r="88" spans="1:18" ht="18.75">
      <c r="A88" s="45" t="s">
        <v>40</v>
      </c>
      <c r="B88" s="45"/>
      <c r="C88" s="45"/>
      <c r="D88" s="45"/>
      <c r="E88" s="45"/>
      <c r="F88" s="5"/>
      <c r="G88" s="19" t="s">
        <v>105</v>
      </c>
      <c r="H88" s="15">
        <v>76</v>
      </c>
      <c r="I88" s="15">
        <v>70</v>
      </c>
      <c r="J88" s="15">
        <v>6</v>
      </c>
      <c r="K88" s="16">
        <f t="shared" si="43"/>
        <v>0.92105263157894735</v>
      </c>
      <c r="L88" s="23"/>
      <c r="M88" s="19" t="s">
        <v>106</v>
      </c>
      <c r="N88" s="15">
        <v>189</v>
      </c>
      <c r="O88" s="15">
        <v>176</v>
      </c>
      <c r="P88" s="15">
        <v>13</v>
      </c>
      <c r="Q88" s="16">
        <f t="shared" si="41"/>
        <v>0.93121693121693117</v>
      </c>
      <c r="R88" s="1"/>
    </row>
    <row r="89" spans="1:18" ht="15">
      <c r="A89" s="10"/>
      <c r="B89" s="10"/>
      <c r="C89" s="10"/>
      <c r="D89" s="10"/>
      <c r="E89" s="10"/>
      <c r="F89" s="5"/>
      <c r="G89" s="19" t="s">
        <v>107</v>
      </c>
      <c r="H89" s="15">
        <v>58</v>
      </c>
      <c r="I89" s="15">
        <v>57</v>
      </c>
      <c r="J89" s="15">
        <v>1</v>
      </c>
      <c r="K89" s="16">
        <f t="shared" si="43"/>
        <v>0.98275862068965514</v>
      </c>
      <c r="L89" s="23"/>
      <c r="M89" s="59" t="s">
        <v>15</v>
      </c>
      <c r="N89" s="18">
        <f>SUM(N84:N88)</f>
        <v>843</v>
      </c>
      <c r="O89" s="18">
        <f t="shared" ref="O89:P89" si="44">SUM(O84:O88)</f>
        <v>803</v>
      </c>
      <c r="P89" s="18">
        <f t="shared" si="44"/>
        <v>40</v>
      </c>
      <c r="Q89" s="17">
        <f t="shared" si="41"/>
        <v>0.95255041518386718</v>
      </c>
      <c r="R89" s="1"/>
    </row>
    <row r="90" spans="1:18" ht="15">
      <c r="A90" s="38" t="s">
        <v>42</v>
      </c>
      <c r="B90" s="38"/>
      <c r="C90" s="38"/>
      <c r="D90" s="38"/>
      <c r="E90" s="38"/>
      <c r="F90" s="5"/>
      <c r="G90" s="19" t="s">
        <v>108</v>
      </c>
      <c r="H90" s="15">
        <v>170</v>
      </c>
      <c r="I90" s="15">
        <v>161</v>
      </c>
      <c r="J90" s="15">
        <v>9</v>
      </c>
      <c r="K90" s="16">
        <f t="shared" si="43"/>
        <v>0.94705882352941173</v>
      </c>
      <c r="L90" s="23"/>
      <c r="M90" s="23"/>
      <c r="N90" s="23"/>
      <c r="O90" s="23"/>
      <c r="P90" s="23"/>
      <c r="Q90" s="24"/>
      <c r="R90" s="1"/>
    </row>
    <row r="91" spans="1:18" ht="15">
      <c r="A91" s="14" t="s">
        <v>4</v>
      </c>
      <c r="B91" s="14" t="s">
        <v>5</v>
      </c>
      <c r="C91" s="14" t="s">
        <v>6</v>
      </c>
      <c r="D91" s="14" t="s">
        <v>7</v>
      </c>
      <c r="E91" s="14" t="s">
        <v>8</v>
      </c>
      <c r="F91" s="5"/>
      <c r="G91" s="59" t="s">
        <v>15</v>
      </c>
      <c r="H91" s="18">
        <f>SUM(H86:H90)</f>
        <v>768</v>
      </c>
      <c r="I91" s="18">
        <f t="shared" ref="I91:J91" si="45">SUM(I86:I90)</f>
        <v>737</v>
      </c>
      <c r="J91" s="18">
        <f t="shared" si="45"/>
        <v>31</v>
      </c>
      <c r="K91" s="17">
        <f t="shared" si="43"/>
        <v>0.95963541666666663</v>
      </c>
      <c r="L91" s="23"/>
      <c r="M91" s="23"/>
      <c r="N91" s="23"/>
      <c r="O91" s="23"/>
      <c r="P91" s="23"/>
      <c r="Q91" s="24"/>
      <c r="R91" s="1"/>
    </row>
    <row r="92" spans="1:18" ht="15">
      <c r="A92" s="19" t="s">
        <v>44</v>
      </c>
      <c r="B92" s="15">
        <v>896</v>
      </c>
      <c r="C92" s="15">
        <v>852</v>
      </c>
      <c r="D92" s="15">
        <v>44</v>
      </c>
      <c r="E92" s="16">
        <f t="shared" ref="E92:E98" si="46">C92/B92</f>
        <v>0.9508928571428571</v>
      </c>
      <c r="F92" s="5"/>
      <c r="G92" s="23"/>
      <c r="H92" s="23"/>
      <c r="I92" s="23"/>
      <c r="J92" s="23"/>
      <c r="K92" s="24"/>
      <c r="L92" s="23"/>
      <c r="M92" s="23"/>
      <c r="N92" s="23"/>
      <c r="O92" s="23"/>
      <c r="P92" s="23"/>
      <c r="Q92" s="24"/>
      <c r="R92" s="1"/>
    </row>
    <row r="93" spans="1:18" ht="15">
      <c r="A93" s="19" t="s">
        <v>46</v>
      </c>
      <c r="B93" s="15">
        <v>156</v>
      </c>
      <c r="C93" s="15">
        <v>144</v>
      </c>
      <c r="D93" s="15">
        <v>12</v>
      </c>
      <c r="E93" s="16">
        <f t="shared" si="46"/>
        <v>0.92307692307692313</v>
      </c>
      <c r="F93" s="5"/>
      <c r="G93" s="38" t="s">
        <v>109</v>
      </c>
      <c r="H93" s="38"/>
      <c r="I93" s="38"/>
      <c r="J93" s="38"/>
      <c r="K93" s="38"/>
      <c r="L93" s="23"/>
      <c r="M93" s="42" t="s">
        <v>110</v>
      </c>
      <c r="N93" s="14" t="s">
        <v>5</v>
      </c>
      <c r="O93" s="14" t="s">
        <v>6</v>
      </c>
      <c r="P93" s="14" t="s">
        <v>7</v>
      </c>
      <c r="Q93" s="14" t="s">
        <v>8</v>
      </c>
      <c r="R93" s="1"/>
    </row>
    <row r="94" spans="1:18" ht="15">
      <c r="A94" s="19" t="s">
        <v>47</v>
      </c>
      <c r="B94" s="15">
        <v>165</v>
      </c>
      <c r="C94" s="15">
        <v>160</v>
      </c>
      <c r="D94" s="15">
        <v>5</v>
      </c>
      <c r="E94" s="16">
        <f t="shared" si="46"/>
        <v>0.96969696969696972</v>
      </c>
      <c r="F94" s="5"/>
      <c r="G94" s="14" t="s">
        <v>4</v>
      </c>
      <c r="H94" s="14" t="s">
        <v>5</v>
      </c>
      <c r="I94" s="14" t="s">
        <v>6</v>
      </c>
      <c r="J94" s="14" t="s">
        <v>7</v>
      </c>
      <c r="K94" s="14" t="s">
        <v>8</v>
      </c>
      <c r="L94" s="23"/>
      <c r="M94" s="42"/>
      <c r="N94" s="43">
        <f>+N89+N80+H82+H91+H98</f>
        <v>3200</v>
      </c>
      <c r="O94" s="43">
        <f t="shared" ref="O94:P94" si="47">+O89+O80+I82+I91+I98</f>
        <v>3070</v>
      </c>
      <c r="P94" s="43">
        <f t="shared" si="47"/>
        <v>130</v>
      </c>
      <c r="Q94" s="44">
        <f>+O94/N94</f>
        <v>0.95937499999999998</v>
      </c>
      <c r="R94" s="1"/>
    </row>
    <row r="95" spans="1:18" ht="15">
      <c r="A95" s="19" t="s">
        <v>48</v>
      </c>
      <c r="B95" s="15">
        <v>61</v>
      </c>
      <c r="C95" s="15">
        <v>55</v>
      </c>
      <c r="D95" s="15">
        <v>6</v>
      </c>
      <c r="E95" s="16">
        <f t="shared" si="46"/>
        <v>0.90163934426229508</v>
      </c>
      <c r="F95" s="5"/>
      <c r="G95" s="19" t="s">
        <v>109</v>
      </c>
      <c r="H95" s="15">
        <v>199</v>
      </c>
      <c r="I95" s="15">
        <v>195</v>
      </c>
      <c r="J95" s="15">
        <v>4</v>
      </c>
      <c r="K95" s="16">
        <f t="shared" ref="K95:K98" si="48">I95/H95</f>
        <v>0.97989949748743721</v>
      </c>
      <c r="L95" s="23"/>
      <c r="M95" s="42"/>
      <c r="N95" s="43"/>
      <c r="O95" s="43"/>
      <c r="P95" s="43"/>
      <c r="Q95" s="44"/>
      <c r="R95" s="1"/>
    </row>
    <row r="96" spans="1:18" ht="15">
      <c r="A96" s="19" t="s">
        <v>50</v>
      </c>
      <c r="B96" s="15">
        <v>80</v>
      </c>
      <c r="C96" s="15">
        <v>75</v>
      </c>
      <c r="D96" s="15">
        <v>5</v>
      </c>
      <c r="E96" s="16">
        <f t="shared" si="46"/>
        <v>0.9375</v>
      </c>
      <c r="F96" s="5"/>
      <c r="G96" s="19" t="s">
        <v>111</v>
      </c>
      <c r="H96" s="15">
        <v>196</v>
      </c>
      <c r="I96" s="15">
        <v>183</v>
      </c>
      <c r="J96" s="15">
        <v>13</v>
      </c>
      <c r="K96" s="16">
        <f t="shared" si="48"/>
        <v>0.93367346938775508</v>
      </c>
      <c r="L96" s="23"/>
      <c r="M96" s="23"/>
      <c r="N96" s="23"/>
      <c r="O96" s="23"/>
      <c r="P96" s="23"/>
      <c r="Q96" s="24"/>
      <c r="R96" s="1"/>
    </row>
    <row r="97" spans="1:18" ht="15.75" thickBot="1">
      <c r="A97" s="19" t="s">
        <v>53</v>
      </c>
      <c r="B97" s="15">
        <v>71</v>
      </c>
      <c r="C97" s="15">
        <v>67</v>
      </c>
      <c r="D97" s="15">
        <v>4</v>
      </c>
      <c r="E97" s="16">
        <f t="shared" si="46"/>
        <v>0.94366197183098588</v>
      </c>
      <c r="F97" s="5"/>
      <c r="G97" s="19" t="s">
        <v>112</v>
      </c>
      <c r="H97" s="15">
        <v>284</v>
      </c>
      <c r="I97" s="15">
        <v>269</v>
      </c>
      <c r="J97" s="15">
        <v>15</v>
      </c>
      <c r="K97" s="16">
        <f t="shared" si="48"/>
        <v>0.94718309859154926</v>
      </c>
      <c r="L97" s="23"/>
      <c r="M97" s="23"/>
      <c r="N97" s="23"/>
      <c r="O97" s="23"/>
      <c r="P97" s="23"/>
      <c r="Q97" s="24"/>
      <c r="R97" s="1"/>
    </row>
    <row r="98" spans="1:18" ht="15.75" thickBot="1">
      <c r="A98" s="28" t="s">
        <v>54</v>
      </c>
      <c r="B98" s="18">
        <f>SUM(B92:B97)</f>
        <v>1429</v>
      </c>
      <c r="C98" s="18">
        <f t="shared" ref="C98:D98" si="49">SUM(C92:C97)</f>
        <v>1353</v>
      </c>
      <c r="D98" s="18">
        <f t="shared" si="49"/>
        <v>76</v>
      </c>
      <c r="E98" s="17">
        <f t="shared" si="46"/>
        <v>0.94681595521343598</v>
      </c>
      <c r="F98" s="5"/>
      <c r="G98" s="59" t="s">
        <v>15</v>
      </c>
      <c r="H98" s="18">
        <f>SUM(H95:H97)</f>
        <v>679</v>
      </c>
      <c r="I98" s="18">
        <f t="shared" ref="I98:J98" si="50">SUM(I95:I97)</f>
        <v>647</v>
      </c>
      <c r="J98" s="18">
        <f t="shared" si="50"/>
        <v>32</v>
      </c>
      <c r="K98" s="17">
        <f t="shared" si="48"/>
        <v>0.95287187039764354</v>
      </c>
      <c r="L98" s="23"/>
      <c r="M98" s="23"/>
      <c r="N98" s="23"/>
      <c r="O98" s="23"/>
      <c r="P98" s="23"/>
      <c r="Q98" s="24"/>
      <c r="R98" s="1"/>
    </row>
    <row r="99" spans="1:18" ht="15">
      <c r="A99" s="23"/>
      <c r="B99" s="23"/>
      <c r="C99" s="23"/>
      <c r="D99" s="23"/>
      <c r="E99" s="24"/>
      <c r="F99" s="5"/>
      <c r="G99" s="23"/>
      <c r="H99" s="23"/>
      <c r="I99" s="23"/>
      <c r="J99" s="23"/>
      <c r="K99" s="24"/>
      <c r="L99" s="23"/>
      <c r="M99" s="23"/>
      <c r="N99" s="23"/>
      <c r="O99" s="23"/>
      <c r="P99" s="23"/>
      <c r="Q99" s="24"/>
      <c r="R99" s="1"/>
    </row>
    <row r="100" spans="1:18" ht="15">
      <c r="A100" s="23"/>
      <c r="B100" s="23"/>
      <c r="C100" s="23"/>
      <c r="D100" s="23"/>
      <c r="E100" s="24"/>
      <c r="F100" s="5"/>
      <c r="G100" s="23"/>
      <c r="H100" s="23"/>
      <c r="I100" s="23"/>
      <c r="J100" s="23"/>
      <c r="K100" s="24"/>
      <c r="L100" s="23"/>
      <c r="M100" s="23"/>
      <c r="N100" s="23"/>
      <c r="O100" s="23"/>
      <c r="P100" s="23"/>
      <c r="Q100" s="24"/>
      <c r="R100" s="1"/>
    </row>
    <row r="101" spans="1:18" ht="15">
      <c r="A101" s="23"/>
      <c r="B101" s="23"/>
      <c r="C101" s="23"/>
      <c r="D101" s="23"/>
      <c r="E101" s="24"/>
      <c r="F101" s="5"/>
      <c r="G101" s="50" t="s">
        <v>113</v>
      </c>
      <c r="H101" s="29" t="s">
        <v>5</v>
      </c>
      <c r="I101" s="29" t="s">
        <v>6</v>
      </c>
      <c r="J101" s="29" t="s">
        <v>7</v>
      </c>
      <c r="K101" s="30" t="s">
        <v>8</v>
      </c>
      <c r="L101" s="23"/>
      <c r="M101" s="23"/>
      <c r="N101" s="23"/>
      <c r="O101" s="23"/>
      <c r="P101" s="23"/>
      <c r="Q101" s="24"/>
      <c r="R101" s="1"/>
    </row>
    <row r="102" spans="1:18" ht="15">
      <c r="A102" s="23"/>
      <c r="B102" s="23"/>
      <c r="C102" s="23"/>
      <c r="D102" s="23"/>
      <c r="E102" s="24"/>
      <c r="F102" s="5"/>
      <c r="G102" s="50"/>
      <c r="H102" s="40">
        <v>18921</v>
      </c>
      <c r="I102" s="40">
        <v>18161</v>
      </c>
      <c r="J102" s="40">
        <v>760</v>
      </c>
      <c r="K102" s="51">
        <f>+I102/H102</f>
        <v>0.95983298979969345</v>
      </c>
      <c r="L102" s="23"/>
      <c r="M102" s="23"/>
      <c r="N102" s="23"/>
      <c r="O102" s="23"/>
      <c r="P102" s="23"/>
      <c r="Q102" s="24"/>
      <c r="R102" s="1"/>
    </row>
    <row r="103" spans="1:18" ht="15">
      <c r="A103" s="23"/>
      <c r="B103" s="23"/>
      <c r="C103" s="23"/>
      <c r="D103" s="23"/>
      <c r="E103" s="24"/>
      <c r="F103" s="4"/>
      <c r="G103" s="50"/>
      <c r="H103" s="40"/>
      <c r="I103" s="40"/>
      <c r="J103" s="40"/>
      <c r="K103" s="51"/>
      <c r="L103" s="25"/>
      <c r="M103" s="25"/>
      <c r="N103" s="25"/>
      <c r="O103" s="25"/>
      <c r="P103" s="25"/>
      <c r="Q103" s="26"/>
      <c r="R103" s="1"/>
    </row>
    <row r="104" spans="1:18" ht="30" customHeight="1">
      <c r="A104" s="25"/>
      <c r="B104" s="25"/>
      <c r="C104" s="25"/>
      <c r="D104" s="25"/>
      <c r="E104" s="26"/>
      <c r="F104" s="4"/>
      <c r="G104" s="4"/>
      <c r="H104" s="4"/>
      <c r="I104" s="4"/>
      <c r="J104" s="4"/>
      <c r="K104" s="4"/>
      <c r="L104" s="4"/>
      <c r="M104" s="3"/>
      <c r="N104" s="3"/>
      <c r="O104" s="3"/>
      <c r="P104" s="3"/>
      <c r="Q104" s="3"/>
    </row>
    <row r="105" spans="1:18" ht="30" customHeight="1">
      <c r="A105" s="25"/>
      <c r="B105" s="25"/>
      <c r="C105" s="25"/>
      <c r="D105" s="25"/>
      <c r="E105" s="2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ht="30" customHeight="1">
      <c r="A106" s="27"/>
      <c r="B106" s="27"/>
      <c r="C106" s="27"/>
      <c r="D106" s="27"/>
      <c r="E106" s="27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ht="30" customHeight="1">
      <c r="A107" s="27"/>
      <c r="B107" s="27"/>
      <c r="C107" s="27"/>
      <c r="D107" s="27"/>
      <c r="E107" s="27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8" ht="30" customHeight="1">
      <c r="A108" s="27"/>
      <c r="B108" s="27"/>
      <c r="C108" s="27"/>
      <c r="D108" s="27"/>
      <c r="E108" s="27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8" ht="30" customHeight="1">
      <c r="A109" s="27"/>
      <c r="B109" s="27"/>
      <c r="C109" s="27"/>
      <c r="D109" s="27"/>
      <c r="E109" s="2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8" ht="3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8" ht="3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8" ht="3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3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30" customHeight="1">
      <c r="A114" s="3"/>
      <c r="B114" s="3"/>
      <c r="C114" s="3"/>
      <c r="D114" s="3"/>
      <c r="E114" s="3"/>
    </row>
  </sheetData>
  <mergeCells count="61">
    <mergeCell ref="K102:K103"/>
    <mergeCell ref="Q94:Q95"/>
    <mergeCell ref="A36:E36"/>
    <mergeCell ref="A37:E37"/>
    <mergeCell ref="G101:G103"/>
    <mergeCell ref="A77:E77"/>
    <mergeCell ref="G77:K77"/>
    <mergeCell ref="M77:Q77"/>
    <mergeCell ref="M82:Q82"/>
    <mergeCell ref="G84:K84"/>
    <mergeCell ref="G93:K93"/>
    <mergeCell ref="M93:M95"/>
    <mergeCell ref="N94:N95"/>
    <mergeCell ref="O94:O95"/>
    <mergeCell ref="P94:P95"/>
    <mergeCell ref="A90:E90"/>
    <mergeCell ref="A88:E88"/>
    <mergeCell ref="H102:H103"/>
    <mergeCell ref="I102:I103"/>
    <mergeCell ref="J102:J103"/>
    <mergeCell ref="M65:Q65"/>
    <mergeCell ref="A75:E75"/>
    <mergeCell ref="G75:Q75"/>
    <mergeCell ref="A58:Q58"/>
    <mergeCell ref="A60:E60"/>
    <mergeCell ref="G60:K60"/>
    <mergeCell ref="M60:Q60"/>
    <mergeCell ref="G65:K65"/>
    <mergeCell ref="G72:G73"/>
    <mergeCell ref="K55:K56"/>
    <mergeCell ref="A42:E42"/>
    <mergeCell ref="G42:K42"/>
    <mergeCell ref="M42:Q42"/>
    <mergeCell ref="G47:K47"/>
    <mergeCell ref="A48:E48"/>
    <mergeCell ref="M49:Q49"/>
    <mergeCell ref="A53:E53"/>
    <mergeCell ref="G54:G56"/>
    <mergeCell ref="H55:H56"/>
    <mergeCell ref="I55:I56"/>
    <mergeCell ref="J55:J56"/>
    <mergeCell ref="M32:Q32"/>
    <mergeCell ref="A40:Q40"/>
    <mergeCell ref="G35:G37"/>
    <mergeCell ref="Q16:Q17"/>
    <mergeCell ref="A23:Q23"/>
    <mergeCell ref="A25:E25"/>
    <mergeCell ref="G25:K25"/>
    <mergeCell ref="M25:Q25"/>
    <mergeCell ref="P16:P17"/>
    <mergeCell ref="A14:E14"/>
    <mergeCell ref="G15:K15"/>
    <mergeCell ref="M15:M17"/>
    <mergeCell ref="N16:N17"/>
    <mergeCell ref="O16:O17"/>
    <mergeCell ref="A1:Q1"/>
    <mergeCell ref="A3:Q3"/>
    <mergeCell ref="A5:Q5"/>
    <mergeCell ref="A7:E7"/>
    <mergeCell ref="G7:K7"/>
    <mergeCell ref="M7:Q7"/>
  </mergeCells>
  <pageMargins left="0.70866141732283472" right="0.70866141732283472" top="1.5748031496062993" bottom="0.78740157480314965" header="0.31496062992125984" footer="0.31496062992125984"/>
  <pageSetup paperSize="17"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aplicación REG </vt:lpstr>
      <vt:lpstr>'Concentrado aplicación REG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Duran Diaz, Juan Raul</cp:lastModifiedBy>
  <cp:lastPrinted>2012-01-25T20:26:03Z</cp:lastPrinted>
  <dcterms:created xsi:type="dcterms:W3CDTF">2011-06-14T18:09:51Z</dcterms:created>
  <dcterms:modified xsi:type="dcterms:W3CDTF">2012-01-25T20:30:53Z</dcterms:modified>
</cp:coreProperties>
</file>